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9440" windowHeight="11040" activeTab="4"/>
  </bookViews>
  <sheets>
    <sheet name="Chiffres bruts" sheetId="2" r:id="rId1"/>
    <sheet name="Récap séries" sheetId="1" r:id="rId2"/>
    <sheet name="Mesures d'écart" sheetId="4" r:id="rId3"/>
    <sheet name="Moyenne par station" sheetId="3" r:id="rId4"/>
    <sheet name="Ajout séries" sheetId="5" r:id="rId5"/>
  </sheets>
  <calcPr calcId="125725"/>
</workbook>
</file>

<file path=xl/calcChain.xml><?xml version="1.0" encoding="utf-8"?>
<calcChain xmlns="http://schemas.openxmlformats.org/spreadsheetml/2006/main">
  <c r="K8" i="4"/>
  <c r="J8"/>
  <c r="K3"/>
  <c r="J3"/>
  <c r="K1"/>
  <c r="J1"/>
  <c r="H50"/>
  <c r="G50"/>
  <c r="H49"/>
  <c r="H51" s="1"/>
  <c r="G49"/>
  <c r="G51" s="1"/>
  <c r="H44"/>
  <c r="G44"/>
  <c r="H43"/>
  <c r="H45" s="1"/>
  <c r="G43"/>
  <c r="G45" s="1"/>
  <c r="H38"/>
  <c r="G38"/>
  <c r="H37"/>
  <c r="H39" s="1"/>
  <c r="G37"/>
  <c r="G39" s="1"/>
  <c r="H32"/>
  <c r="G32"/>
  <c r="H31"/>
  <c r="H33" s="1"/>
  <c r="G31"/>
  <c r="G33" s="1"/>
  <c r="H26"/>
  <c r="G26"/>
  <c r="H25"/>
  <c r="H27" s="1"/>
  <c r="G25"/>
  <c r="G27" s="1"/>
  <c r="H20"/>
  <c r="G20"/>
  <c r="H19"/>
  <c r="H21" s="1"/>
  <c r="G19"/>
  <c r="G21" s="1"/>
  <c r="H15"/>
  <c r="G15"/>
  <c r="H14"/>
  <c r="H16" s="1"/>
  <c r="G14"/>
  <c r="G16" s="1"/>
  <c r="H9"/>
  <c r="G9"/>
  <c r="H4"/>
  <c r="G4"/>
  <c r="H8"/>
  <c r="H10" s="1"/>
  <c r="G8"/>
  <c r="G10" s="1"/>
  <c r="H3"/>
  <c r="H5" s="1"/>
  <c r="G3"/>
  <c r="G5" s="1"/>
  <c r="R68" i="1"/>
  <c r="R67"/>
  <c r="R66"/>
  <c r="R65"/>
  <c r="P68"/>
  <c r="O68"/>
  <c r="N68"/>
  <c r="M68"/>
  <c r="L68"/>
  <c r="K68"/>
  <c r="P67"/>
  <c r="O67"/>
  <c r="N67"/>
  <c r="M67"/>
  <c r="L67"/>
  <c r="K67"/>
  <c r="P66"/>
  <c r="O66"/>
  <c r="N66"/>
  <c r="M66"/>
  <c r="L66"/>
  <c r="K66"/>
  <c r="P65"/>
  <c r="O65"/>
  <c r="N65"/>
  <c r="M65"/>
  <c r="L65"/>
  <c r="K65"/>
  <c r="I68"/>
  <c r="I65"/>
  <c r="H68"/>
  <c r="H67"/>
  <c r="H66"/>
  <c r="H65"/>
  <c r="P55"/>
  <c r="O55"/>
  <c r="N55"/>
  <c r="M55"/>
  <c r="L55"/>
  <c r="K55"/>
  <c r="P54"/>
  <c r="O54"/>
  <c r="N54"/>
  <c r="M54"/>
  <c r="L54"/>
  <c r="K54"/>
  <c r="P53"/>
  <c r="O53"/>
  <c r="N53"/>
  <c r="M53"/>
  <c r="L53"/>
  <c r="K53"/>
  <c r="P52"/>
  <c r="O52"/>
  <c r="N52"/>
  <c r="M52"/>
  <c r="L52"/>
  <c r="K52"/>
  <c r="H55"/>
  <c r="H54"/>
  <c r="H53"/>
  <c r="H52"/>
  <c r="R51"/>
  <c r="R50"/>
  <c r="R35"/>
  <c r="R36"/>
  <c r="R37"/>
  <c r="R38"/>
  <c r="R39"/>
  <c r="R40"/>
  <c r="R34"/>
  <c r="R25"/>
  <c r="R24"/>
  <c r="R23"/>
  <c r="R22"/>
  <c r="R21"/>
  <c r="R20"/>
  <c r="R19"/>
  <c r="R18"/>
  <c r="R17"/>
  <c r="R16"/>
  <c r="R15"/>
  <c r="R14"/>
  <c r="R13"/>
  <c r="R12"/>
  <c r="L44"/>
  <c r="M44"/>
  <c r="N44"/>
  <c r="O44"/>
  <c r="P44"/>
  <c r="K44"/>
  <c r="P29"/>
  <c r="O29"/>
  <c r="N29"/>
  <c r="M29"/>
  <c r="L29"/>
  <c r="K29"/>
  <c r="P28"/>
  <c r="O28"/>
  <c r="N28"/>
  <c r="M28"/>
  <c r="L28"/>
  <c r="K28"/>
  <c r="P27"/>
  <c r="O27"/>
  <c r="N27"/>
  <c r="M27"/>
  <c r="L27"/>
  <c r="K27"/>
  <c r="P26"/>
  <c r="O26"/>
  <c r="N26"/>
  <c r="M26"/>
  <c r="L26"/>
  <c r="K26"/>
  <c r="P43"/>
  <c r="P42"/>
  <c r="P41"/>
  <c r="O43"/>
  <c r="O42"/>
  <c r="O41"/>
  <c r="N43"/>
  <c r="N42"/>
  <c r="N41"/>
  <c r="M43"/>
  <c r="M42"/>
  <c r="M41"/>
  <c r="L43"/>
  <c r="L42"/>
  <c r="L41"/>
  <c r="K43"/>
  <c r="K42"/>
  <c r="K41"/>
  <c r="H44"/>
  <c r="H43"/>
  <c r="H41"/>
  <c r="H42"/>
  <c r="I34"/>
  <c r="H29"/>
  <c r="S100" i="3"/>
  <c r="S58"/>
  <c r="S136"/>
  <c r="R136"/>
  <c r="Q136"/>
  <c r="S141"/>
  <c r="R141"/>
  <c r="Q141"/>
  <c r="S129"/>
  <c r="R129"/>
  <c r="Q129"/>
  <c r="S140"/>
  <c r="R140"/>
  <c r="Q140"/>
  <c r="S135"/>
  <c r="R135"/>
  <c r="Q135"/>
  <c r="S134"/>
  <c r="R134"/>
  <c r="Q134"/>
  <c r="S133"/>
  <c r="R133"/>
  <c r="Q133"/>
  <c r="S139"/>
  <c r="R139"/>
  <c r="Q139"/>
  <c r="S138"/>
  <c r="R138"/>
  <c r="Q138"/>
  <c r="S132"/>
  <c r="R132"/>
  <c r="Q132"/>
  <c r="S131"/>
  <c r="R131"/>
  <c r="Q131"/>
  <c r="S137"/>
  <c r="R137"/>
  <c r="Q137"/>
  <c r="S130"/>
  <c r="R130"/>
  <c r="Q130"/>
  <c r="S128"/>
  <c r="R128"/>
  <c r="Q128"/>
  <c r="S122"/>
  <c r="R122"/>
  <c r="Q122"/>
  <c r="S127"/>
  <c r="R127"/>
  <c r="Q127"/>
  <c r="S115"/>
  <c r="R115"/>
  <c r="Q115"/>
  <c r="S126"/>
  <c r="R126"/>
  <c r="Q126"/>
  <c r="S121"/>
  <c r="R121"/>
  <c r="Q121"/>
  <c r="S120"/>
  <c r="R120"/>
  <c r="Q120"/>
  <c r="S119"/>
  <c r="R119"/>
  <c r="Q119"/>
  <c r="S125"/>
  <c r="R125"/>
  <c r="Q125"/>
  <c r="S124"/>
  <c r="R124"/>
  <c r="Q124"/>
  <c r="S118"/>
  <c r="R118"/>
  <c r="Q118"/>
  <c r="S117"/>
  <c r="R117"/>
  <c r="Q117"/>
  <c r="S123"/>
  <c r="R123"/>
  <c r="Q123"/>
  <c r="S116"/>
  <c r="R116"/>
  <c r="Q116"/>
  <c r="S114"/>
  <c r="R114"/>
  <c r="Q114"/>
  <c r="S108"/>
  <c r="R108"/>
  <c r="Q108"/>
  <c r="S113"/>
  <c r="R113"/>
  <c r="Q113"/>
  <c r="S101"/>
  <c r="R101"/>
  <c r="Q101"/>
  <c r="S112"/>
  <c r="R112"/>
  <c r="Q112"/>
  <c r="S107"/>
  <c r="R107"/>
  <c r="Q107"/>
  <c r="S106"/>
  <c r="R106"/>
  <c r="Q106"/>
  <c r="S105"/>
  <c r="R105"/>
  <c r="Q105"/>
  <c r="S111"/>
  <c r="R111"/>
  <c r="Q111"/>
  <c r="S110"/>
  <c r="R110"/>
  <c r="Q110"/>
  <c r="S104"/>
  <c r="R104"/>
  <c r="Q104"/>
  <c r="S103"/>
  <c r="R103"/>
  <c r="Q103"/>
  <c r="S109"/>
  <c r="R109"/>
  <c r="Q109"/>
  <c r="S102"/>
  <c r="R102"/>
  <c r="Q102"/>
  <c r="R100"/>
  <c r="Q100"/>
  <c r="S94"/>
  <c r="R94"/>
  <c r="Q94"/>
  <c r="S99"/>
  <c r="R99"/>
  <c r="Q99"/>
  <c r="S87"/>
  <c r="R87"/>
  <c r="Q87"/>
  <c r="S98"/>
  <c r="R98"/>
  <c r="Q98"/>
  <c r="S93"/>
  <c r="R93"/>
  <c r="Q93"/>
  <c r="S92"/>
  <c r="R92"/>
  <c r="Q92"/>
  <c r="S91"/>
  <c r="R91"/>
  <c r="Q91"/>
  <c r="S97"/>
  <c r="R97"/>
  <c r="Q97"/>
  <c r="S96"/>
  <c r="R96"/>
  <c r="Q96"/>
  <c r="S90"/>
  <c r="R90"/>
  <c r="Q90"/>
  <c r="S89"/>
  <c r="R89"/>
  <c r="Q89"/>
  <c r="S95"/>
  <c r="R95"/>
  <c r="Q95"/>
  <c r="S88"/>
  <c r="R88"/>
  <c r="Q88"/>
  <c r="S86"/>
  <c r="R86"/>
  <c r="Q86"/>
  <c r="S80"/>
  <c r="R80"/>
  <c r="Q80"/>
  <c r="S85"/>
  <c r="R85"/>
  <c r="Q85"/>
  <c r="S73"/>
  <c r="R73"/>
  <c r="Q73"/>
  <c r="S84"/>
  <c r="R84"/>
  <c r="Q84"/>
  <c r="S79"/>
  <c r="R79"/>
  <c r="Q79"/>
  <c r="S78"/>
  <c r="R78"/>
  <c r="Q78"/>
  <c r="S77"/>
  <c r="R77"/>
  <c r="Q77"/>
  <c r="S83"/>
  <c r="R83"/>
  <c r="Q83"/>
  <c r="S82"/>
  <c r="R82"/>
  <c r="Q82"/>
  <c r="S76"/>
  <c r="R76"/>
  <c r="Q76"/>
  <c r="S75"/>
  <c r="R75"/>
  <c r="Q75"/>
  <c r="S81"/>
  <c r="R81"/>
  <c r="Q81"/>
  <c r="S74"/>
  <c r="R74"/>
  <c r="Q74"/>
  <c r="S72"/>
  <c r="R72"/>
  <c r="Q72"/>
  <c r="S66"/>
  <c r="R66"/>
  <c r="Q66"/>
  <c r="S71"/>
  <c r="R71"/>
  <c r="Q71"/>
  <c r="S59"/>
  <c r="R59"/>
  <c r="Q59"/>
  <c r="S70"/>
  <c r="R70"/>
  <c r="Q70"/>
  <c r="S65"/>
  <c r="R65"/>
  <c r="Q65"/>
  <c r="S64"/>
  <c r="R64"/>
  <c r="Q64"/>
  <c r="S63"/>
  <c r="R63"/>
  <c r="Q63"/>
  <c r="S69"/>
  <c r="R69"/>
  <c r="Q69"/>
  <c r="S68"/>
  <c r="R68"/>
  <c r="Q68"/>
  <c r="S62"/>
  <c r="R62"/>
  <c r="Q62"/>
  <c r="S61"/>
  <c r="R61"/>
  <c r="Q61"/>
  <c r="S67"/>
  <c r="R67"/>
  <c r="Q67"/>
  <c r="S60"/>
  <c r="R60"/>
  <c r="Q60"/>
  <c r="R58"/>
  <c r="Q58"/>
  <c r="S52"/>
  <c r="R52"/>
  <c r="Q52"/>
  <c r="S57"/>
  <c r="R57"/>
  <c r="Q57"/>
  <c r="S45"/>
  <c r="R45"/>
  <c r="Q45"/>
  <c r="S56"/>
  <c r="R56"/>
  <c r="Q56"/>
  <c r="S51"/>
  <c r="R51"/>
  <c r="Q51"/>
  <c r="S50"/>
  <c r="R50"/>
  <c r="Q50"/>
  <c r="S49"/>
  <c r="R49"/>
  <c r="Q49"/>
  <c r="S55"/>
  <c r="R55"/>
  <c r="Q55"/>
  <c r="S54"/>
  <c r="R54"/>
  <c r="Q54"/>
  <c r="S48"/>
  <c r="R48"/>
  <c r="Q48"/>
  <c r="S47"/>
  <c r="R47"/>
  <c r="Q47"/>
  <c r="S53"/>
  <c r="R53"/>
  <c r="Q53"/>
  <c r="S46"/>
  <c r="R46"/>
  <c r="Q46"/>
  <c r="S44"/>
  <c r="R44"/>
  <c r="Q44"/>
  <c r="S38"/>
  <c r="R38"/>
  <c r="Q38"/>
  <c r="S43"/>
  <c r="R43"/>
  <c r="Q43"/>
  <c r="S31"/>
  <c r="R31"/>
  <c r="Q31"/>
  <c r="S42"/>
  <c r="R42"/>
  <c r="Q42"/>
  <c r="S37"/>
  <c r="R37"/>
  <c r="Q37"/>
  <c r="S36"/>
  <c r="R36"/>
  <c r="Q36"/>
  <c r="S35"/>
  <c r="R35"/>
  <c r="Q35"/>
  <c r="S41"/>
  <c r="R41"/>
  <c r="Q41"/>
  <c r="S40"/>
  <c r="R40"/>
  <c r="Q40"/>
  <c r="S34"/>
  <c r="R34"/>
  <c r="Q34"/>
  <c r="S33"/>
  <c r="R33"/>
  <c r="Q33"/>
  <c r="S39"/>
  <c r="R39"/>
  <c r="Q39"/>
  <c r="S32"/>
  <c r="R32"/>
  <c r="Q32"/>
  <c r="S30"/>
  <c r="R30"/>
  <c r="Q30"/>
  <c r="S24"/>
  <c r="R24"/>
  <c r="Q24"/>
  <c r="S29"/>
  <c r="R29"/>
  <c r="Q29"/>
  <c r="S17"/>
  <c r="R17"/>
  <c r="Q17"/>
  <c r="S28"/>
  <c r="R28"/>
  <c r="Q28"/>
  <c r="S23"/>
  <c r="R23"/>
  <c r="Q23"/>
  <c r="S22"/>
  <c r="R22"/>
  <c r="Q22"/>
  <c r="S21"/>
  <c r="R21"/>
  <c r="Q21"/>
  <c r="S27"/>
  <c r="R27"/>
  <c r="Q27"/>
  <c r="S26"/>
  <c r="R26"/>
  <c r="Q26"/>
  <c r="S20"/>
  <c r="R20"/>
  <c r="Q20"/>
  <c r="S19"/>
  <c r="R19"/>
  <c r="Q19"/>
  <c r="S25"/>
  <c r="R25"/>
  <c r="Q25"/>
  <c r="S18"/>
  <c r="R18"/>
  <c r="Q18"/>
  <c r="S16"/>
  <c r="R16"/>
  <c r="Q16"/>
  <c r="H28" i="1"/>
  <c r="H27"/>
  <c r="H26"/>
  <c r="I13" s="1"/>
  <c r="R54" l="1"/>
  <c r="I53"/>
  <c r="I66"/>
  <c r="I67"/>
  <c r="I42"/>
  <c r="I43"/>
  <c r="R28"/>
  <c r="R43"/>
  <c r="I54"/>
  <c r="I35"/>
  <c r="I37"/>
  <c r="I39"/>
  <c r="R27"/>
  <c r="R29"/>
  <c r="R42"/>
  <c r="R44"/>
  <c r="R53"/>
  <c r="R55"/>
  <c r="I36"/>
  <c r="I38"/>
  <c r="I40"/>
  <c r="R26"/>
  <c r="R41"/>
  <c r="I50"/>
  <c r="I51"/>
  <c r="R52"/>
  <c r="W25" i="3"/>
  <c r="V25"/>
  <c r="X25"/>
  <c r="I16" i="1"/>
  <c r="I27"/>
  <c r="I19"/>
  <c r="I28"/>
  <c r="I25"/>
  <c r="I23"/>
  <c r="I21"/>
  <c r="I17"/>
  <c r="I14"/>
  <c r="I12"/>
  <c r="I24"/>
  <c r="I22"/>
  <c r="I20"/>
  <c r="I18"/>
  <c r="I15"/>
  <c r="I44" l="1"/>
  <c r="I55"/>
  <c r="I52"/>
  <c r="I41"/>
  <c r="I29"/>
  <c r="I26"/>
</calcChain>
</file>

<file path=xl/sharedStrings.xml><?xml version="1.0" encoding="utf-8"?>
<sst xmlns="http://schemas.openxmlformats.org/spreadsheetml/2006/main" count="232" uniqueCount="76">
  <si>
    <t>Fichier: E:\Clé Alex\Logiciels\ghtopo\~Cavite.nfo créé le 23/04/2009 à 22:03:27</t>
  </si>
  <si>
    <t>Base de données : E:\Clé Alex\Essais DistoX - Verel de Montbel\Essais DistoX - Verel de Montbel.xtb</t>
  </si>
  <si>
    <t>Verel de Montbel - Essais DistoX</t>
  </si>
  <si>
    <t>Liste des 15 séries</t>
  </si>
  <si>
    <t>N°</t>
  </si>
  <si>
    <t>S.Dep</t>
  </si>
  <si>
    <t>Pt.Dep</t>
  </si>
  <si>
    <t>S.Arr</t>
  </si>
  <si>
    <t>Pt.Arr</t>
  </si>
  <si>
    <t>Nom de la série</t>
  </si>
  <si>
    <t>Dével.</t>
  </si>
  <si>
    <t>Proto Houdeau 1 / Guy</t>
  </si>
  <si>
    <t>DistoX N°1 / Guy</t>
  </si>
  <si>
    <t>DistoX N° 2 - Bertrand H</t>
  </si>
  <si>
    <t>DistoX n° 1 - Guy - Equipé Spéléo</t>
  </si>
  <si>
    <t>DistoX n° 1 / Annick</t>
  </si>
  <si>
    <t>DistoX N° 1 - Guy</t>
  </si>
  <si>
    <t>DistoX N° 2 - Etalonné I=68 d=0.33 - Alex</t>
  </si>
  <si>
    <t>DistoX N° 1 - Alex</t>
  </si>
  <si>
    <t>DistoX N° 1 - Annick</t>
  </si>
  <si>
    <t>DistoX N° 1 avec Matos - Alex</t>
  </si>
  <si>
    <t>DistoX N° 2 - Pas étalonné ! - Alex</t>
  </si>
  <si>
    <t>Proto Houdeau  - Alex</t>
  </si>
  <si>
    <t>DistoX N° 2 - Bertrand - Etalonnage I=72 / d=0.52</t>
  </si>
  <si>
    <t>Moy.</t>
  </si>
  <si>
    <t>Min.</t>
  </si>
  <si>
    <t>Max.</t>
  </si>
  <si>
    <t>Essais de 2 DistoX</t>
  </si>
  <si>
    <t>Alex</t>
  </si>
  <si>
    <t>Bertrand houdeau / Annick Raoux / Guy Lamure / Alex P</t>
  </si>
  <si>
    <t>Proto Houdeau 1 / Télé laser bosh</t>
  </si>
  <si>
    <t>DistoX N° 1</t>
  </si>
  <si>
    <t>DistoX N° 2</t>
  </si>
  <si>
    <t>Proto Houdeau 1 / Gu</t>
  </si>
  <si>
    <t>Station 1/0</t>
  </si>
  <si>
    <t>Added</t>
  </si>
  <si>
    <t>DistoX N° 2 - Bertra</t>
  </si>
  <si>
    <t>DistoX n° 1 - Guy -</t>
  </si>
  <si>
    <t>DistoX N° 2 - Etalon</t>
  </si>
  <si>
    <t>DistoX N° 1 avec Mat</t>
  </si>
  <si>
    <t>DistoX N° 2 - Pas ét</t>
  </si>
  <si>
    <t>Proto Houdeau  - Ale</t>
  </si>
  <si>
    <t>Série</t>
  </si>
  <si>
    <t>Station</t>
  </si>
  <si>
    <t>Code</t>
  </si>
  <si>
    <t>Explo</t>
  </si>
  <si>
    <t>Long</t>
  </si>
  <si>
    <t>Azimut</t>
  </si>
  <si>
    <t>Pente</t>
  </si>
  <si>
    <t>Lg Moy</t>
  </si>
  <si>
    <t>Az Moy</t>
  </si>
  <si>
    <t>Pt Moy</t>
  </si>
  <si>
    <t>Ecart Lg / Moy</t>
  </si>
  <si>
    <t>Ecart Az / Moy</t>
  </si>
  <si>
    <t>Ecart Pt / Moy</t>
  </si>
  <si>
    <t>Moy Ecart Long</t>
  </si>
  <si>
    <t>Moy Ecart Az</t>
  </si>
  <si>
    <t>Moy Ecart Pt</t>
  </si>
  <si>
    <t>Ecart type</t>
  </si>
  <si>
    <t>Ecart / Moy</t>
  </si>
  <si>
    <t>Lg</t>
  </si>
  <si>
    <t>Az</t>
  </si>
  <si>
    <t>Bouclage</t>
  </si>
  <si>
    <t>Nb visées</t>
  </si>
  <si>
    <t>dX</t>
  </si>
  <si>
    <t>dY</t>
  </si>
  <si>
    <t>dZ</t>
  </si>
  <si>
    <t>Erreur %</t>
  </si>
  <si>
    <t>Proto Houdeau</t>
  </si>
  <si>
    <t>DistoX N° 2 - différents étalonnages</t>
  </si>
  <si>
    <t>DistoX N° 2 - Bertrand H - Après Etalonnage I=68 / d=0.33</t>
  </si>
  <si>
    <t>Stat Az</t>
  </si>
  <si>
    <t>Stat Pt</t>
  </si>
  <si>
    <t>Moyenne</t>
  </si>
  <si>
    <t>Série 4 corrigée DistoX n° 1 - Guy</t>
  </si>
  <si>
    <t>Série des moyennnes</t>
  </si>
</sst>
</file>

<file path=xl/styles.xml><?xml version="1.0" encoding="utf-8"?>
<styleSheet xmlns="http://schemas.openxmlformats.org/spreadsheetml/2006/main">
  <numFmts count="4">
    <numFmt numFmtId="164" formatCode="0.00000%"/>
    <numFmt numFmtId="165" formatCode="0.0000"/>
    <numFmt numFmtId="166" formatCode="0.000"/>
    <numFmt numFmtId="167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0">
    <xf numFmtId="0" fontId="0" fillId="0" borderId="0" xfId="0"/>
    <xf numFmtId="0" fontId="16" fillId="0" borderId="0" xfId="0" applyFont="1"/>
    <xf numFmtId="164" fontId="16" fillId="0" borderId="0" xfId="1" applyNumberFormat="1" applyFont="1"/>
    <xf numFmtId="10" fontId="16" fillId="0" borderId="0" xfId="1" applyNumberFormat="1" applyFont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165" fontId="0" fillId="33" borderId="0" xfId="0" applyNumberFormat="1" applyFill="1"/>
    <xf numFmtId="165" fontId="0" fillId="34" borderId="0" xfId="0" applyNumberFormat="1" applyFill="1"/>
    <xf numFmtId="1" fontId="0" fillId="34" borderId="0" xfId="0" applyNumberFormat="1" applyFill="1"/>
    <xf numFmtId="165" fontId="0" fillId="0" borderId="0" xfId="0" applyNumberFormat="1"/>
    <xf numFmtId="0" fontId="0" fillId="41" borderId="0" xfId="0" applyFill="1"/>
    <xf numFmtId="165" fontId="0" fillId="35" borderId="0" xfId="0" applyNumberFormat="1" applyFill="1"/>
    <xf numFmtId="165" fontId="0" fillId="38" borderId="0" xfId="0" applyNumberFormat="1" applyFill="1"/>
    <xf numFmtId="165" fontId="0" fillId="39" borderId="0" xfId="0" applyNumberFormat="1" applyFill="1"/>
    <xf numFmtId="165" fontId="0" fillId="37" borderId="0" xfId="0" applyNumberFormat="1" applyFill="1"/>
    <xf numFmtId="165" fontId="0" fillId="36" borderId="0" xfId="0" applyNumberFormat="1" applyFill="1"/>
    <xf numFmtId="0" fontId="0" fillId="0" borderId="0" xfId="0" applyAlignment="1">
      <alignment vertical="center"/>
    </xf>
    <xf numFmtId="165" fontId="0" fillId="41" borderId="0" xfId="0" applyNumberFormat="1" applyFill="1"/>
    <xf numFmtId="165" fontId="0" fillId="40" borderId="0" xfId="0" applyNumberFormat="1" applyFill="1"/>
    <xf numFmtId="0" fontId="17" fillId="4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43" borderId="0" xfId="0" applyFill="1"/>
    <xf numFmtId="10" fontId="0" fillId="43" borderId="0" xfId="1" applyNumberFormat="1" applyFont="1" applyFill="1"/>
    <xf numFmtId="20" fontId="16" fillId="0" borderId="0" xfId="0" applyNumberFormat="1" applyFont="1"/>
    <xf numFmtId="0" fontId="0" fillId="44" borderId="0" xfId="0" applyFill="1"/>
    <xf numFmtId="10" fontId="0" fillId="44" borderId="0" xfId="1" applyNumberFormat="1" applyFont="1" applyFill="1"/>
    <xf numFmtId="2" fontId="0" fillId="44" borderId="0" xfId="0" applyNumberFormat="1" applyFill="1"/>
    <xf numFmtId="0" fontId="0" fillId="45" borderId="0" xfId="0" applyFill="1"/>
    <xf numFmtId="10" fontId="0" fillId="45" borderId="0" xfId="1" applyNumberFormat="1" applyFont="1" applyFill="1"/>
    <xf numFmtId="2" fontId="0" fillId="45" borderId="0" xfId="0" applyNumberFormat="1" applyFill="1"/>
    <xf numFmtId="2" fontId="0" fillId="43" borderId="0" xfId="0" applyNumberFormat="1" applyFill="1"/>
    <xf numFmtId="166" fontId="16" fillId="0" borderId="0" xfId="0" applyNumberFormat="1" applyFont="1"/>
    <xf numFmtId="2" fontId="16" fillId="0" borderId="0" xfId="0" applyNumberFormat="1" applyFont="1"/>
    <xf numFmtId="167" fontId="0" fillId="44" borderId="0" xfId="1" applyNumberFormat="1" applyFont="1" applyFill="1"/>
    <xf numFmtId="167" fontId="0" fillId="45" borderId="0" xfId="1" applyNumberFormat="1" applyFont="1" applyFill="1"/>
    <xf numFmtId="167" fontId="0" fillId="43" borderId="0" xfId="1" applyNumberFormat="1" applyFont="1" applyFill="1"/>
    <xf numFmtId="167" fontId="16" fillId="0" borderId="0" xfId="1" applyNumberFormat="1" applyFont="1"/>
    <xf numFmtId="0" fontId="0" fillId="46" borderId="0" xfId="0" applyFill="1"/>
    <xf numFmtId="0" fontId="20" fillId="46" borderId="0" xfId="0" applyFont="1" applyFill="1"/>
    <xf numFmtId="0" fontId="18" fillId="46" borderId="0" xfId="0" applyFont="1" applyFill="1" applyAlignment="1">
      <alignment horizontal="center"/>
    </xf>
    <xf numFmtId="0" fontId="16" fillId="0" borderId="10" xfId="0" applyFont="1" applyBorder="1" applyAlignment="1">
      <alignment horizontal="center"/>
    </xf>
    <xf numFmtId="0" fontId="19" fillId="46" borderId="0" xfId="0" applyFont="1" applyFill="1" applyAlignment="1">
      <alignment horizontal="center"/>
    </xf>
    <xf numFmtId="166" fontId="0" fillId="0" borderId="0" xfId="0" applyNumberFormat="1"/>
    <xf numFmtId="166" fontId="0" fillId="37" borderId="0" xfId="0" applyNumberFormat="1" applyFill="1"/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Entrée" xfId="10" builtinId="20" customBuiltin="1"/>
    <cellStyle name="Insatisfaisant" xfId="8" builtinId="27" customBuiltin="1"/>
    <cellStyle name="Neutre" xfId="9" builtinId="28" customBuiltin="1"/>
    <cellStyle name="Normal" xfId="0" builtinId="0"/>
    <cellStyle name="Pourcentage" xfId="1" builtinId="5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183"/>
  <sheetViews>
    <sheetView topLeftCell="A43" workbookViewId="0">
      <selection activeCell="A53" sqref="A53:XFD63"/>
    </sheetView>
  </sheetViews>
  <sheetFormatPr baseColWidth="10" defaultRowHeight="15"/>
  <cols>
    <col min="1" max="1" width="3" bestFit="1" customWidth="1"/>
    <col min="2" max="2" width="2.7109375" bestFit="1" customWidth="1"/>
    <col min="3" max="3" width="4.42578125" customWidth="1"/>
    <col min="4" max="4" width="4" bestFit="1" customWidth="1"/>
    <col min="5" max="7" width="6" bestFit="1" customWidth="1"/>
    <col min="8" max="8" width="5.7109375" customWidth="1"/>
    <col min="9" max="9" width="2" bestFit="1" customWidth="1"/>
    <col min="10" max="11" width="3.7109375" customWidth="1"/>
  </cols>
  <sheetData>
    <row r="3" spans="1:12">
      <c r="A3">
        <v>-6</v>
      </c>
      <c r="B3">
        <v>1</v>
      </c>
      <c r="C3" t="s">
        <v>2</v>
      </c>
    </row>
    <row r="4" spans="1:12">
      <c r="A4">
        <v>-5</v>
      </c>
      <c r="B4">
        <v>1</v>
      </c>
      <c r="C4">
        <v>0</v>
      </c>
      <c r="D4">
        <v>0</v>
      </c>
      <c r="E4">
        <v>0</v>
      </c>
      <c r="F4">
        <v>1</v>
      </c>
      <c r="G4">
        <v>0</v>
      </c>
      <c r="H4" t="s">
        <v>27</v>
      </c>
    </row>
    <row r="7" spans="1:12">
      <c r="A7">
        <v>-2</v>
      </c>
      <c r="B7">
        <v>1</v>
      </c>
      <c r="C7">
        <v>19</v>
      </c>
      <c r="D7">
        <v>4</v>
      </c>
      <c r="E7">
        <v>9</v>
      </c>
      <c r="F7" t="s">
        <v>28</v>
      </c>
      <c r="G7" t="s">
        <v>28</v>
      </c>
      <c r="H7">
        <v>0</v>
      </c>
      <c r="I7">
        <v>0</v>
      </c>
      <c r="J7">
        <v>0</v>
      </c>
      <c r="K7">
        <v>1</v>
      </c>
      <c r="L7" t="s">
        <v>29</v>
      </c>
    </row>
    <row r="10" spans="1:12">
      <c r="A10">
        <v>-1</v>
      </c>
      <c r="B10">
        <v>1</v>
      </c>
      <c r="C10">
        <v>360</v>
      </c>
      <c r="D10">
        <v>359</v>
      </c>
      <c r="E10">
        <v>0.1</v>
      </c>
      <c r="F10">
        <v>1</v>
      </c>
      <c r="G10">
        <v>1</v>
      </c>
      <c r="H10">
        <v>100</v>
      </c>
      <c r="I10">
        <v>0</v>
      </c>
      <c r="J10" t="s">
        <v>30</v>
      </c>
    </row>
    <row r="11" spans="1:12">
      <c r="A11">
        <v>-1</v>
      </c>
      <c r="B11">
        <v>2</v>
      </c>
      <c r="C11">
        <v>360</v>
      </c>
      <c r="D11">
        <v>360</v>
      </c>
      <c r="E11">
        <v>0.1</v>
      </c>
      <c r="F11">
        <v>1</v>
      </c>
      <c r="G11">
        <v>1</v>
      </c>
      <c r="H11">
        <v>100</v>
      </c>
      <c r="I11">
        <v>0</v>
      </c>
      <c r="J11" t="s">
        <v>31</v>
      </c>
    </row>
    <row r="12" spans="1:12">
      <c r="A12">
        <v>-1</v>
      </c>
      <c r="B12">
        <v>3</v>
      </c>
      <c r="C12">
        <v>360</v>
      </c>
      <c r="D12">
        <v>360</v>
      </c>
      <c r="E12">
        <v>0.1</v>
      </c>
      <c r="F12">
        <v>1</v>
      </c>
      <c r="G12">
        <v>1</v>
      </c>
      <c r="H12">
        <v>100</v>
      </c>
      <c r="I12">
        <v>0</v>
      </c>
      <c r="J12" t="s">
        <v>32</v>
      </c>
    </row>
    <row r="17" spans="1:12">
      <c r="A17">
        <v>1</v>
      </c>
      <c r="B17">
        <v>-1</v>
      </c>
      <c r="C17">
        <v>1</v>
      </c>
      <c r="D17">
        <v>0</v>
      </c>
      <c r="E17">
        <v>1</v>
      </c>
      <c r="F17">
        <v>9</v>
      </c>
      <c r="G17">
        <v>9</v>
      </c>
      <c r="H17">
        <v>0</v>
      </c>
      <c r="I17">
        <v>0</v>
      </c>
      <c r="J17" t="s">
        <v>33</v>
      </c>
    </row>
    <row r="18" spans="1:12">
      <c r="A18">
        <v>1</v>
      </c>
      <c r="B18">
        <v>0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">
        <v>34</v>
      </c>
    </row>
    <row r="19" spans="1:12">
      <c r="A19">
        <v>1</v>
      </c>
      <c r="B19">
        <v>1</v>
      </c>
      <c r="C19">
        <v>1</v>
      </c>
      <c r="D19">
        <v>1</v>
      </c>
      <c r="E19">
        <v>4.7300000000000004</v>
      </c>
      <c r="F19">
        <v>342</v>
      </c>
      <c r="G19">
        <v>92</v>
      </c>
      <c r="H19">
        <v>0</v>
      </c>
      <c r="I19">
        <v>0</v>
      </c>
      <c r="J19">
        <v>0</v>
      </c>
      <c r="K19">
        <v>0</v>
      </c>
    </row>
    <row r="20" spans="1:12">
      <c r="A20">
        <v>1</v>
      </c>
      <c r="B20">
        <v>2</v>
      </c>
      <c r="C20">
        <v>1</v>
      </c>
      <c r="D20">
        <v>1</v>
      </c>
      <c r="E20">
        <v>5.16</v>
      </c>
      <c r="F20">
        <v>69.5</v>
      </c>
      <c r="G20">
        <v>75</v>
      </c>
      <c r="H20">
        <v>0</v>
      </c>
      <c r="I20">
        <v>0</v>
      </c>
      <c r="J20">
        <v>0</v>
      </c>
      <c r="K20">
        <v>0</v>
      </c>
    </row>
    <row r="21" spans="1:12">
      <c r="A21">
        <v>1</v>
      </c>
      <c r="B21">
        <v>3</v>
      </c>
      <c r="C21">
        <v>1</v>
      </c>
      <c r="D21">
        <v>1</v>
      </c>
      <c r="E21">
        <v>5.9</v>
      </c>
      <c r="F21">
        <v>8</v>
      </c>
      <c r="G21">
        <v>110</v>
      </c>
      <c r="H21">
        <v>0</v>
      </c>
      <c r="I21">
        <v>0</v>
      </c>
      <c r="J21">
        <v>0</v>
      </c>
      <c r="K21">
        <v>0</v>
      </c>
    </row>
    <row r="22" spans="1:12">
      <c r="A22">
        <v>1</v>
      </c>
      <c r="B22">
        <v>4</v>
      </c>
      <c r="C22">
        <v>1</v>
      </c>
      <c r="D22">
        <v>1</v>
      </c>
      <c r="E22">
        <v>7.17</v>
      </c>
      <c r="F22">
        <v>51</v>
      </c>
      <c r="G22">
        <v>78.5</v>
      </c>
      <c r="H22">
        <v>0</v>
      </c>
      <c r="I22">
        <v>0</v>
      </c>
      <c r="J22">
        <v>0</v>
      </c>
      <c r="K22">
        <v>0</v>
      </c>
    </row>
    <row r="23" spans="1:12">
      <c r="A23">
        <v>1</v>
      </c>
      <c r="B23">
        <v>5</v>
      </c>
      <c r="C23">
        <v>1</v>
      </c>
      <c r="D23">
        <v>1</v>
      </c>
      <c r="E23">
        <v>4.24</v>
      </c>
      <c r="F23">
        <v>180</v>
      </c>
      <c r="G23">
        <v>98</v>
      </c>
      <c r="H23">
        <v>0</v>
      </c>
      <c r="I23">
        <v>0</v>
      </c>
      <c r="J23">
        <v>0</v>
      </c>
      <c r="K23">
        <v>0</v>
      </c>
    </row>
    <row r="24" spans="1:12">
      <c r="A24">
        <v>1</v>
      </c>
      <c r="B24">
        <v>6</v>
      </c>
      <c r="C24">
        <v>1</v>
      </c>
      <c r="D24">
        <v>1</v>
      </c>
      <c r="E24">
        <v>5.85</v>
      </c>
      <c r="F24">
        <v>211</v>
      </c>
      <c r="G24">
        <v>89</v>
      </c>
      <c r="H24">
        <v>0</v>
      </c>
      <c r="I24">
        <v>0</v>
      </c>
      <c r="J24">
        <v>0</v>
      </c>
      <c r="K24">
        <v>0</v>
      </c>
    </row>
    <row r="25" spans="1:12">
      <c r="A25">
        <v>1</v>
      </c>
      <c r="B25">
        <v>7</v>
      </c>
      <c r="C25">
        <v>1</v>
      </c>
      <c r="D25">
        <v>1</v>
      </c>
      <c r="E25">
        <v>1.93</v>
      </c>
      <c r="F25">
        <v>260</v>
      </c>
      <c r="G25">
        <v>62</v>
      </c>
      <c r="H25">
        <v>0</v>
      </c>
      <c r="I25">
        <v>0</v>
      </c>
      <c r="J25">
        <v>0</v>
      </c>
      <c r="K25">
        <v>0</v>
      </c>
    </row>
    <row r="26" spans="1:12">
      <c r="A26">
        <v>1</v>
      </c>
      <c r="B26">
        <v>8</v>
      </c>
      <c r="C26">
        <v>1</v>
      </c>
      <c r="D26">
        <v>1</v>
      </c>
      <c r="E26">
        <v>10.050000000000001</v>
      </c>
      <c r="F26">
        <v>203</v>
      </c>
      <c r="G26">
        <v>91</v>
      </c>
      <c r="H26">
        <v>0</v>
      </c>
      <c r="I26">
        <v>0</v>
      </c>
      <c r="J26">
        <v>0</v>
      </c>
      <c r="K26">
        <v>0</v>
      </c>
    </row>
    <row r="27" spans="1:12">
      <c r="A27">
        <v>1</v>
      </c>
      <c r="B27">
        <v>9</v>
      </c>
      <c r="C27">
        <v>1</v>
      </c>
      <c r="D27">
        <v>1</v>
      </c>
      <c r="E27">
        <v>2.85</v>
      </c>
      <c r="F27">
        <v>343</v>
      </c>
      <c r="G27">
        <v>104</v>
      </c>
      <c r="H27">
        <v>0</v>
      </c>
      <c r="I27">
        <v>0</v>
      </c>
      <c r="J27">
        <v>0</v>
      </c>
      <c r="K27">
        <v>0</v>
      </c>
    </row>
    <row r="29" spans="1:12">
      <c r="A29">
        <v>2</v>
      </c>
      <c r="B29">
        <v>-1</v>
      </c>
      <c r="C29">
        <v>1</v>
      </c>
      <c r="D29">
        <v>0</v>
      </c>
      <c r="E29">
        <v>2</v>
      </c>
      <c r="F29">
        <v>9</v>
      </c>
      <c r="G29">
        <v>9</v>
      </c>
      <c r="H29">
        <v>3</v>
      </c>
      <c r="I29">
        <v>0</v>
      </c>
      <c r="J29" t="s">
        <v>12</v>
      </c>
    </row>
    <row r="30" spans="1:12">
      <c r="A30">
        <v>2</v>
      </c>
      <c r="B30">
        <v>0</v>
      </c>
      <c r="C30">
        <v>2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 t="s">
        <v>35</v>
      </c>
    </row>
    <row r="31" spans="1:12">
      <c r="A31">
        <v>2</v>
      </c>
      <c r="B31">
        <v>1</v>
      </c>
      <c r="C31">
        <v>2</v>
      </c>
      <c r="D31">
        <v>1</v>
      </c>
      <c r="E31">
        <v>4.72</v>
      </c>
      <c r="F31">
        <v>343</v>
      </c>
      <c r="G31">
        <v>2.6</v>
      </c>
      <c r="H31">
        <v>0</v>
      </c>
      <c r="I31">
        <v>0</v>
      </c>
      <c r="J31">
        <v>0</v>
      </c>
      <c r="K31">
        <v>0</v>
      </c>
    </row>
    <row r="32" spans="1:12">
      <c r="A32">
        <v>2</v>
      </c>
      <c r="B32">
        <v>2</v>
      </c>
      <c r="C32">
        <v>2</v>
      </c>
      <c r="D32">
        <v>1</v>
      </c>
      <c r="E32">
        <v>5.15</v>
      </c>
      <c r="F32">
        <v>69.599999999999994</v>
      </c>
      <c r="G32">
        <v>-14.7</v>
      </c>
      <c r="H32">
        <v>0</v>
      </c>
      <c r="I32">
        <v>0</v>
      </c>
      <c r="J32">
        <v>0</v>
      </c>
      <c r="K32">
        <v>0</v>
      </c>
    </row>
    <row r="33" spans="1:12">
      <c r="A33">
        <v>2</v>
      </c>
      <c r="B33">
        <v>3</v>
      </c>
      <c r="C33">
        <v>2</v>
      </c>
      <c r="D33">
        <v>1</v>
      </c>
      <c r="E33">
        <v>5.89</v>
      </c>
      <c r="F33">
        <v>7</v>
      </c>
      <c r="G33">
        <v>20.6</v>
      </c>
      <c r="H33">
        <v>0</v>
      </c>
      <c r="I33">
        <v>0</v>
      </c>
      <c r="J33">
        <v>0</v>
      </c>
      <c r="K33">
        <v>0</v>
      </c>
    </row>
    <row r="34" spans="1:12">
      <c r="A34">
        <v>2</v>
      </c>
      <c r="B34">
        <v>4</v>
      </c>
      <c r="C34">
        <v>2</v>
      </c>
      <c r="D34">
        <v>1</v>
      </c>
      <c r="E34">
        <v>7.14</v>
      </c>
      <c r="F34">
        <v>52.5</v>
      </c>
      <c r="G34">
        <v>-12</v>
      </c>
      <c r="H34">
        <v>0</v>
      </c>
      <c r="I34">
        <v>0</v>
      </c>
      <c r="J34">
        <v>0</v>
      </c>
      <c r="K34">
        <v>0</v>
      </c>
    </row>
    <row r="35" spans="1:12">
      <c r="A35">
        <v>2</v>
      </c>
      <c r="B35">
        <v>5</v>
      </c>
      <c r="C35">
        <v>2</v>
      </c>
      <c r="D35">
        <v>1</v>
      </c>
      <c r="E35">
        <v>4.24</v>
      </c>
      <c r="F35">
        <v>182.7</v>
      </c>
      <c r="G35">
        <v>8.3000000000000007</v>
      </c>
      <c r="H35">
        <v>0</v>
      </c>
      <c r="I35">
        <v>0</v>
      </c>
      <c r="J35">
        <v>0</v>
      </c>
      <c r="K35">
        <v>0</v>
      </c>
    </row>
    <row r="36" spans="1:12">
      <c r="A36">
        <v>2</v>
      </c>
      <c r="B36">
        <v>6</v>
      </c>
      <c r="C36">
        <v>2</v>
      </c>
      <c r="D36">
        <v>1</v>
      </c>
      <c r="E36">
        <v>5.75</v>
      </c>
      <c r="F36">
        <v>213.7</v>
      </c>
      <c r="G36">
        <v>-1.4</v>
      </c>
      <c r="H36">
        <v>0</v>
      </c>
      <c r="I36">
        <v>0</v>
      </c>
      <c r="J36">
        <v>0</v>
      </c>
      <c r="K36">
        <v>0</v>
      </c>
    </row>
    <row r="37" spans="1:12">
      <c r="A37">
        <v>2</v>
      </c>
      <c r="B37">
        <v>7</v>
      </c>
      <c r="C37">
        <v>2</v>
      </c>
      <c r="D37">
        <v>1</v>
      </c>
      <c r="E37">
        <v>1.92</v>
      </c>
      <c r="F37">
        <v>264.10000000000002</v>
      </c>
      <c r="G37">
        <v>-27.1</v>
      </c>
      <c r="H37">
        <v>0</v>
      </c>
      <c r="I37">
        <v>0</v>
      </c>
      <c r="J37">
        <v>0</v>
      </c>
      <c r="K37">
        <v>0</v>
      </c>
    </row>
    <row r="38" spans="1:12">
      <c r="A38">
        <v>2</v>
      </c>
      <c r="B38">
        <v>8</v>
      </c>
      <c r="C38">
        <v>2</v>
      </c>
      <c r="D38">
        <v>1</v>
      </c>
      <c r="E38">
        <v>10.050000000000001</v>
      </c>
      <c r="F38">
        <v>204.9</v>
      </c>
      <c r="G38">
        <v>0.6</v>
      </c>
      <c r="H38">
        <v>0</v>
      </c>
      <c r="I38">
        <v>0</v>
      </c>
      <c r="J38">
        <v>0</v>
      </c>
      <c r="K38">
        <v>0</v>
      </c>
    </row>
    <row r="39" spans="1:12">
      <c r="A39">
        <v>2</v>
      </c>
      <c r="B39">
        <v>9</v>
      </c>
      <c r="C39">
        <v>2</v>
      </c>
      <c r="D39">
        <v>1</v>
      </c>
      <c r="E39">
        <v>2.84</v>
      </c>
      <c r="F39">
        <v>343.5</v>
      </c>
      <c r="G39">
        <v>14.6</v>
      </c>
      <c r="H39">
        <v>0</v>
      </c>
      <c r="I39">
        <v>0</v>
      </c>
      <c r="J39">
        <v>0</v>
      </c>
      <c r="K39">
        <v>0</v>
      </c>
    </row>
    <row r="41" spans="1:12">
      <c r="A41">
        <v>3</v>
      </c>
      <c r="B41">
        <v>-1</v>
      </c>
      <c r="C41">
        <v>1</v>
      </c>
      <c r="D41">
        <v>0</v>
      </c>
      <c r="E41">
        <v>3</v>
      </c>
      <c r="F41">
        <v>9</v>
      </c>
      <c r="G41">
        <v>9</v>
      </c>
      <c r="H41">
        <v>3</v>
      </c>
      <c r="I41">
        <v>0</v>
      </c>
      <c r="J41" t="s">
        <v>36</v>
      </c>
    </row>
    <row r="42" spans="1:12">
      <c r="A42">
        <v>3</v>
      </c>
      <c r="B42">
        <v>0</v>
      </c>
      <c r="C42">
        <v>3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 t="s">
        <v>35</v>
      </c>
    </row>
    <row r="43" spans="1:12">
      <c r="A43">
        <v>3</v>
      </c>
      <c r="B43">
        <v>1</v>
      </c>
      <c r="C43">
        <v>3</v>
      </c>
      <c r="D43">
        <v>1</v>
      </c>
      <c r="E43">
        <v>4.72</v>
      </c>
      <c r="F43">
        <v>344</v>
      </c>
      <c r="G43">
        <v>2.9</v>
      </c>
      <c r="H43">
        <v>0</v>
      </c>
      <c r="I43">
        <v>0</v>
      </c>
      <c r="J43">
        <v>0</v>
      </c>
      <c r="K43">
        <v>0</v>
      </c>
    </row>
    <row r="44" spans="1:12">
      <c r="A44">
        <v>3</v>
      </c>
      <c r="B44">
        <v>2</v>
      </c>
      <c r="C44">
        <v>3</v>
      </c>
      <c r="D44">
        <v>1</v>
      </c>
      <c r="E44">
        <v>5.16</v>
      </c>
      <c r="F44">
        <v>71</v>
      </c>
      <c r="G44">
        <v>-14.8</v>
      </c>
      <c r="H44">
        <v>0</v>
      </c>
      <c r="I44">
        <v>0</v>
      </c>
      <c r="J44">
        <v>0</v>
      </c>
      <c r="K44">
        <v>0</v>
      </c>
    </row>
    <row r="45" spans="1:12">
      <c r="A45">
        <v>3</v>
      </c>
      <c r="B45">
        <v>3</v>
      </c>
      <c r="C45">
        <v>3</v>
      </c>
      <c r="D45">
        <v>1</v>
      </c>
      <c r="E45">
        <v>5.89</v>
      </c>
      <c r="F45">
        <v>9.3000000000000007</v>
      </c>
      <c r="G45">
        <v>20.7</v>
      </c>
      <c r="H45">
        <v>0</v>
      </c>
      <c r="I45">
        <v>0</v>
      </c>
      <c r="J45">
        <v>0</v>
      </c>
      <c r="K45">
        <v>0</v>
      </c>
    </row>
    <row r="46" spans="1:12">
      <c r="A46">
        <v>3</v>
      </c>
      <c r="B46">
        <v>4</v>
      </c>
      <c r="C46">
        <v>3</v>
      </c>
      <c r="D46">
        <v>1</v>
      </c>
      <c r="E46">
        <v>7.15</v>
      </c>
      <c r="F46">
        <v>52.9</v>
      </c>
      <c r="G46">
        <v>-11.1</v>
      </c>
      <c r="H46">
        <v>0</v>
      </c>
      <c r="I46">
        <v>0</v>
      </c>
      <c r="J46">
        <v>0</v>
      </c>
      <c r="K46">
        <v>0</v>
      </c>
    </row>
    <row r="47" spans="1:12">
      <c r="A47">
        <v>3</v>
      </c>
      <c r="B47">
        <v>5</v>
      </c>
      <c r="C47">
        <v>3</v>
      </c>
      <c r="D47">
        <v>1</v>
      </c>
      <c r="E47">
        <v>4.2300000000000004</v>
      </c>
      <c r="F47">
        <v>182</v>
      </c>
      <c r="G47">
        <v>8.6999999999999993</v>
      </c>
      <c r="H47">
        <v>0</v>
      </c>
      <c r="I47">
        <v>0</v>
      </c>
      <c r="J47">
        <v>0</v>
      </c>
      <c r="K47">
        <v>0</v>
      </c>
    </row>
    <row r="48" spans="1:12">
      <c r="A48">
        <v>3</v>
      </c>
      <c r="B48">
        <v>6</v>
      </c>
      <c r="C48">
        <v>3</v>
      </c>
      <c r="D48">
        <v>1</v>
      </c>
      <c r="E48">
        <v>5.78</v>
      </c>
      <c r="F48">
        <v>213</v>
      </c>
      <c r="G48">
        <v>-1.3</v>
      </c>
      <c r="H48">
        <v>0</v>
      </c>
      <c r="I48">
        <v>0</v>
      </c>
      <c r="J48">
        <v>0</v>
      </c>
      <c r="K48">
        <v>0</v>
      </c>
    </row>
    <row r="49" spans="1:12">
      <c r="A49">
        <v>3</v>
      </c>
      <c r="B49">
        <v>7</v>
      </c>
      <c r="C49">
        <v>3</v>
      </c>
      <c r="D49">
        <v>1</v>
      </c>
      <c r="E49">
        <v>1.92</v>
      </c>
      <c r="F49">
        <v>264.3</v>
      </c>
      <c r="G49">
        <v>-26.4</v>
      </c>
      <c r="H49">
        <v>0</v>
      </c>
      <c r="I49">
        <v>0</v>
      </c>
      <c r="J49">
        <v>0</v>
      </c>
      <c r="K49">
        <v>0</v>
      </c>
    </row>
    <row r="50" spans="1:12">
      <c r="A50">
        <v>3</v>
      </c>
      <c r="B50">
        <v>8</v>
      </c>
      <c r="C50">
        <v>3</v>
      </c>
      <c r="D50">
        <v>1</v>
      </c>
      <c r="E50">
        <v>10.050000000000001</v>
      </c>
      <c r="F50">
        <v>203.9</v>
      </c>
      <c r="G50">
        <v>0.8</v>
      </c>
      <c r="H50">
        <v>0</v>
      </c>
      <c r="I50">
        <v>0</v>
      </c>
      <c r="J50">
        <v>0</v>
      </c>
      <c r="K50">
        <v>0</v>
      </c>
    </row>
    <row r="51" spans="1:12">
      <c r="A51">
        <v>3</v>
      </c>
      <c r="B51">
        <v>9</v>
      </c>
      <c r="C51">
        <v>3</v>
      </c>
      <c r="D51">
        <v>1</v>
      </c>
      <c r="E51">
        <v>2.84</v>
      </c>
      <c r="F51">
        <v>344.4</v>
      </c>
      <c r="G51">
        <v>14.7</v>
      </c>
      <c r="H51">
        <v>0</v>
      </c>
      <c r="I51">
        <v>0</v>
      </c>
      <c r="J51">
        <v>0</v>
      </c>
      <c r="K51">
        <v>0</v>
      </c>
    </row>
    <row r="53" spans="1:12">
      <c r="A53">
        <v>4</v>
      </c>
      <c r="B53">
        <v>-1</v>
      </c>
      <c r="C53">
        <v>1</v>
      </c>
      <c r="D53">
        <v>0</v>
      </c>
      <c r="E53">
        <v>4</v>
      </c>
      <c r="F53">
        <v>9</v>
      </c>
      <c r="G53">
        <v>9</v>
      </c>
      <c r="H53">
        <v>3</v>
      </c>
      <c r="I53">
        <v>0</v>
      </c>
      <c r="J53" t="s">
        <v>37</v>
      </c>
    </row>
    <row r="54" spans="1:12">
      <c r="A54">
        <v>4</v>
      </c>
      <c r="B54">
        <v>0</v>
      </c>
      <c r="C54">
        <v>1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t="s">
        <v>35</v>
      </c>
    </row>
    <row r="55" spans="1:12">
      <c r="A55">
        <v>4</v>
      </c>
      <c r="B55">
        <v>1</v>
      </c>
      <c r="C55">
        <v>2</v>
      </c>
      <c r="D55">
        <v>1</v>
      </c>
      <c r="E55">
        <v>4.72</v>
      </c>
      <c r="F55">
        <v>343.7</v>
      </c>
      <c r="G55">
        <v>2.4</v>
      </c>
      <c r="H55">
        <v>0</v>
      </c>
      <c r="I55">
        <v>0</v>
      </c>
      <c r="J55">
        <v>0</v>
      </c>
      <c r="K55">
        <v>0</v>
      </c>
    </row>
    <row r="56" spans="1:12">
      <c r="A56">
        <v>4</v>
      </c>
      <c r="B56">
        <v>2</v>
      </c>
      <c r="C56">
        <v>2</v>
      </c>
      <c r="D56">
        <v>1</v>
      </c>
      <c r="E56">
        <v>5.16</v>
      </c>
      <c r="F56">
        <v>70.2</v>
      </c>
      <c r="G56">
        <v>-14.7</v>
      </c>
      <c r="H56">
        <v>0</v>
      </c>
      <c r="I56">
        <v>0</v>
      </c>
      <c r="J56">
        <v>0</v>
      </c>
      <c r="K56">
        <v>0</v>
      </c>
    </row>
    <row r="57" spans="1:12">
      <c r="A57">
        <v>4</v>
      </c>
      <c r="B57">
        <v>3</v>
      </c>
      <c r="C57">
        <v>2</v>
      </c>
      <c r="D57">
        <v>1</v>
      </c>
      <c r="E57">
        <v>5.9</v>
      </c>
      <c r="F57">
        <v>7.7</v>
      </c>
      <c r="G57">
        <v>20.6</v>
      </c>
      <c r="H57">
        <v>0</v>
      </c>
      <c r="I57">
        <v>0</v>
      </c>
      <c r="J57">
        <v>0</v>
      </c>
      <c r="K57">
        <v>0</v>
      </c>
    </row>
    <row r="58" spans="1:12">
      <c r="A58">
        <v>4</v>
      </c>
      <c r="B58">
        <v>4</v>
      </c>
      <c r="C58">
        <v>2</v>
      </c>
      <c r="D58">
        <v>1</v>
      </c>
      <c r="E58">
        <v>7.13</v>
      </c>
      <c r="F58">
        <v>53</v>
      </c>
      <c r="G58">
        <v>-12.1</v>
      </c>
      <c r="H58">
        <v>0</v>
      </c>
      <c r="I58">
        <v>0</v>
      </c>
      <c r="J58">
        <v>0</v>
      </c>
      <c r="K58">
        <v>0</v>
      </c>
    </row>
    <row r="59" spans="1:12">
      <c r="A59">
        <v>4</v>
      </c>
      <c r="B59">
        <v>5</v>
      </c>
      <c r="C59">
        <v>2</v>
      </c>
      <c r="D59">
        <v>1</v>
      </c>
      <c r="E59">
        <v>4.24</v>
      </c>
      <c r="F59">
        <v>183.1</v>
      </c>
      <c r="G59">
        <v>8</v>
      </c>
      <c r="H59">
        <v>0</v>
      </c>
      <c r="I59">
        <v>0</v>
      </c>
      <c r="J59">
        <v>0</v>
      </c>
      <c r="K59">
        <v>0</v>
      </c>
    </row>
    <row r="60" spans="1:12">
      <c r="A60">
        <v>4</v>
      </c>
      <c r="B60">
        <v>6</v>
      </c>
      <c r="C60">
        <v>2</v>
      </c>
      <c r="D60">
        <v>1</v>
      </c>
      <c r="E60">
        <v>5.75</v>
      </c>
      <c r="F60">
        <v>213.7</v>
      </c>
      <c r="G60">
        <v>-1.7</v>
      </c>
      <c r="H60">
        <v>0</v>
      </c>
      <c r="I60">
        <v>0</v>
      </c>
      <c r="J60">
        <v>0</v>
      </c>
      <c r="K60">
        <v>0</v>
      </c>
    </row>
    <row r="61" spans="1:12">
      <c r="A61">
        <v>4</v>
      </c>
      <c r="B61">
        <v>7</v>
      </c>
      <c r="C61">
        <v>2</v>
      </c>
      <c r="D61">
        <v>1</v>
      </c>
      <c r="E61">
        <v>1.91</v>
      </c>
      <c r="F61">
        <v>263.3</v>
      </c>
      <c r="G61">
        <v>-27.7</v>
      </c>
      <c r="H61">
        <v>0</v>
      </c>
      <c r="I61">
        <v>0</v>
      </c>
      <c r="J61">
        <v>0</v>
      </c>
      <c r="K61">
        <v>0</v>
      </c>
    </row>
    <row r="62" spans="1:12">
      <c r="A62">
        <v>4</v>
      </c>
      <c r="B62">
        <v>8</v>
      </c>
      <c r="C62">
        <v>2</v>
      </c>
      <c r="D62">
        <v>1</v>
      </c>
      <c r="E62">
        <v>10.050000000000001</v>
      </c>
      <c r="F62">
        <v>204.7</v>
      </c>
      <c r="G62">
        <v>0.7</v>
      </c>
      <c r="H62">
        <v>0</v>
      </c>
      <c r="I62">
        <v>0</v>
      </c>
      <c r="J62">
        <v>0</v>
      </c>
      <c r="K62">
        <v>0</v>
      </c>
    </row>
    <row r="63" spans="1:12">
      <c r="A63">
        <v>4</v>
      </c>
      <c r="B63">
        <v>9</v>
      </c>
      <c r="C63">
        <v>2</v>
      </c>
      <c r="D63">
        <v>1</v>
      </c>
      <c r="E63">
        <v>2.83</v>
      </c>
      <c r="F63">
        <v>343.6</v>
      </c>
      <c r="G63">
        <v>14.3</v>
      </c>
      <c r="H63">
        <v>0</v>
      </c>
      <c r="I63">
        <v>0</v>
      </c>
      <c r="J63">
        <v>0</v>
      </c>
      <c r="K63">
        <v>0</v>
      </c>
    </row>
    <row r="65" spans="1:12">
      <c r="A65">
        <v>30</v>
      </c>
      <c r="B65">
        <v>-1</v>
      </c>
      <c r="C65">
        <v>1</v>
      </c>
      <c r="D65">
        <v>0</v>
      </c>
      <c r="E65">
        <v>30</v>
      </c>
      <c r="F65">
        <v>9</v>
      </c>
      <c r="G65">
        <v>9</v>
      </c>
      <c r="H65">
        <v>3</v>
      </c>
      <c r="I65">
        <v>0</v>
      </c>
      <c r="J65" t="s">
        <v>15</v>
      </c>
    </row>
    <row r="66" spans="1:12">
      <c r="A66">
        <v>30</v>
      </c>
      <c r="B66">
        <v>0</v>
      </c>
      <c r="C66">
        <v>2</v>
      </c>
      <c r="D66"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 t="s">
        <v>35</v>
      </c>
    </row>
    <row r="67" spans="1:12">
      <c r="A67">
        <v>30</v>
      </c>
      <c r="B67">
        <v>1</v>
      </c>
      <c r="C67">
        <v>2</v>
      </c>
      <c r="D67">
        <v>1</v>
      </c>
      <c r="E67">
        <v>4.75</v>
      </c>
      <c r="F67">
        <v>343.8</v>
      </c>
      <c r="G67">
        <v>2.7</v>
      </c>
      <c r="H67">
        <v>0</v>
      </c>
      <c r="I67">
        <v>0</v>
      </c>
      <c r="J67">
        <v>0</v>
      </c>
      <c r="K67">
        <v>0</v>
      </c>
    </row>
    <row r="68" spans="1:12">
      <c r="A68">
        <v>30</v>
      </c>
      <c r="B68">
        <v>2</v>
      </c>
      <c r="C68">
        <v>2</v>
      </c>
      <c r="D68">
        <v>1</v>
      </c>
      <c r="E68">
        <v>5.17</v>
      </c>
      <c r="F68">
        <v>70.599999999999994</v>
      </c>
      <c r="G68">
        <v>-15.1</v>
      </c>
      <c r="H68">
        <v>0</v>
      </c>
      <c r="I68">
        <v>0</v>
      </c>
      <c r="J68">
        <v>0</v>
      </c>
      <c r="K68">
        <v>0</v>
      </c>
    </row>
    <row r="69" spans="1:12">
      <c r="A69">
        <v>30</v>
      </c>
      <c r="B69">
        <v>3</v>
      </c>
      <c r="C69">
        <v>2</v>
      </c>
      <c r="D69">
        <v>1</v>
      </c>
      <c r="E69">
        <v>5.88</v>
      </c>
      <c r="F69">
        <v>8</v>
      </c>
      <c r="G69">
        <v>20.6</v>
      </c>
      <c r="H69">
        <v>0</v>
      </c>
      <c r="I69">
        <v>0</v>
      </c>
      <c r="J69">
        <v>0</v>
      </c>
      <c r="K69">
        <v>0</v>
      </c>
    </row>
    <row r="70" spans="1:12">
      <c r="A70">
        <v>30</v>
      </c>
      <c r="B70">
        <v>4</v>
      </c>
      <c r="C70">
        <v>2</v>
      </c>
      <c r="D70">
        <v>1</v>
      </c>
      <c r="E70">
        <v>7.16</v>
      </c>
      <c r="F70">
        <v>52.3</v>
      </c>
      <c r="G70">
        <v>-11.9</v>
      </c>
      <c r="H70">
        <v>0</v>
      </c>
      <c r="I70">
        <v>0</v>
      </c>
      <c r="J70">
        <v>0</v>
      </c>
      <c r="K70">
        <v>0</v>
      </c>
    </row>
    <row r="71" spans="1:12">
      <c r="A71">
        <v>30</v>
      </c>
      <c r="B71">
        <v>5</v>
      </c>
      <c r="C71">
        <v>2</v>
      </c>
      <c r="D71">
        <v>1</v>
      </c>
      <c r="E71">
        <v>4.2300000000000004</v>
      </c>
      <c r="F71">
        <v>182.7</v>
      </c>
      <c r="G71">
        <v>7.7</v>
      </c>
      <c r="H71">
        <v>0</v>
      </c>
      <c r="I71">
        <v>0</v>
      </c>
      <c r="J71">
        <v>0</v>
      </c>
      <c r="K71">
        <v>0</v>
      </c>
    </row>
    <row r="72" spans="1:12">
      <c r="A72">
        <v>30</v>
      </c>
      <c r="B72">
        <v>6</v>
      </c>
      <c r="C72">
        <v>2</v>
      </c>
      <c r="D72">
        <v>1</v>
      </c>
      <c r="E72">
        <v>5.76</v>
      </c>
      <c r="F72">
        <v>213.2</v>
      </c>
      <c r="G72">
        <v>-1.3</v>
      </c>
      <c r="H72">
        <v>0</v>
      </c>
      <c r="I72">
        <v>0</v>
      </c>
      <c r="J72">
        <v>0</v>
      </c>
      <c r="K72">
        <v>0</v>
      </c>
    </row>
    <row r="73" spans="1:12">
      <c r="A73">
        <v>30</v>
      </c>
      <c r="B73">
        <v>7</v>
      </c>
      <c r="C73">
        <v>2</v>
      </c>
      <c r="D73">
        <v>1</v>
      </c>
      <c r="E73">
        <v>1.93</v>
      </c>
      <c r="F73">
        <v>262.8</v>
      </c>
      <c r="G73">
        <v>-27.4</v>
      </c>
      <c r="H73">
        <v>0</v>
      </c>
      <c r="I73">
        <v>0</v>
      </c>
      <c r="J73">
        <v>0</v>
      </c>
      <c r="K73">
        <v>0</v>
      </c>
    </row>
    <row r="74" spans="1:12">
      <c r="A74">
        <v>30</v>
      </c>
      <c r="B74">
        <v>8</v>
      </c>
      <c r="C74">
        <v>2</v>
      </c>
      <c r="D74">
        <v>1</v>
      </c>
      <c r="E74">
        <v>10.039999999999999</v>
      </c>
      <c r="F74">
        <v>204.5</v>
      </c>
      <c r="G74">
        <v>1</v>
      </c>
      <c r="H74">
        <v>0</v>
      </c>
      <c r="I74">
        <v>0</v>
      </c>
      <c r="J74">
        <v>0</v>
      </c>
      <c r="K74">
        <v>0</v>
      </c>
    </row>
    <row r="75" spans="1:12">
      <c r="A75">
        <v>30</v>
      </c>
      <c r="B75">
        <v>9</v>
      </c>
      <c r="C75">
        <v>2</v>
      </c>
      <c r="D75">
        <v>1</v>
      </c>
      <c r="E75">
        <v>2.86</v>
      </c>
      <c r="F75">
        <v>344</v>
      </c>
      <c r="G75">
        <v>14.5</v>
      </c>
      <c r="H75">
        <v>0</v>
      </c>
      <c r="I75">
        <v>0</v>
      </c>
      <c r="J75">
        <v>0</v>
      </c>
      <c r="K75">
        <v>0</v>
      </c>
    </row>
    <row r="77" spans="1:12">
      <c r="A77">
        <v>5</v>
      </c>
      <c r="B77">
        <v>-1</v>
      </c>
      <c r="C77">
        <v>1</v>
      </c>
      <c r="D77">
        <v>0</v>
      </c>
      <c r="E77">
        <v>5</v>
      </c>
      <c r="F77">
        <v>9</v>
      </c>
      <c r="G77">
        <v>9</v>
      </c>
      <c r="H77">
        <v>3</v>
      </c>
      <c r="I77">
        <v>0</v>
      </c>
      <c r="J77" t="s">
        <v>16</v>
      </c>
    </row>
    <row r="78" spans="1:12">
      <c r="A78">
        <v>5</v>
      </c>
      <c r="B78">
        <v>0</v>
      </c>
      <c r="C78">
        <v>1</v>
      </c>
      <c r="D78">
        <v>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 t="s">
        <v>35</v>
      </c>
    </row>
    <row r="79" spans="1:12">
      <c r="A79">
        <v>5</v>
      </c>
      <c r="B79">
        <v>1</v>
      </c>
      <c r="C79">
        <v>2</v>
      </c>
      <c r="D79">
        <v>1</v>
      </c>
      <c r="E79">
        <v>4.72</v>
      </c>
      <c r="F79">
        <v>344</v>
      </c>
      <c r="G79">
        <v>2.6</v>
      </c>
      <c r="H79">
        <v>0</v>
      </c>
      <c r="I79">
        <v>0</v>
      </c>
      <c r="J79">
        <v>0</v>
      </c>
      <c r="K79">
        <v>0</v>
      </c>
    </row>
    <row r="80" spans="1:12">
      <c r="A80">
        <v>5</v>
      </c>
      <c r="B80">
        <v>2</v>
      </c>
      <c r="C80">
        <v>2</v>
      </c>
      <c r="D80">
        <v>1</v>
      </c>
      <c r="E80">
        <v>5.16</v>
      </c>
      <c r="F80">
        <v>70.599999999999994</v>
      </c>
      <c r="G80">
        <v>-15.1</v>
      </c>
      <c r="H80">
        <v>0</v>
      </c>
      <c r="I80">
        <v>0</v>
      </c>
      <c r="J80">
        <v>0</v>
      </c>
      <c r="K80">
        <v>0</v>
      </c>
    </row>
    <row r="81" spans="1:12">
      <c r="A81">
        <v>5</v>
      </c>
      <c r="B81">
        <v>3</v>
      </c>
      <c r="C81">
        <v>2</v>
      </c>
      <c r="D81">
        <v>1</v>
      </c>
      <c r="E81">
        <v>5.9</v>
      </c>
      <c r="F81">
        <v>8.1</v>
      </c>
      <c r="G81">
        <v>20.6</v>
      </c>
      <c r="H81">
        <v>0</v>
      </c>
      <c r="I81">
        <v>0</v>
      </c>
      <c r="J81">
        <v>0</v>
      </c>
      <c r="K81">
        <v>0</v>
      </c>
    </row>
    <row r="82" spans="1:12">
      <c r="A82">
        <v>5</v>
      </c>
      <c r="B82">
        <v>4</v>
      </c>
      <c r="C82">
        <v>2</v>
      </c>
      <c r="D82">
        <v>1</v>
      </c>
      <c r="E82">
        <v>7.14</v>
      </c>
      <c r="F82">
        <v>53</v>
      </c>
      <c r="G82">
        <v>-11.9</v>
      </c>
      <c r="H82">
        <v>0</v>
      </c>
      <c r="I82">
        <v>0</v>
      </c>
      <c r="J82">
        <v>0</v>
      </c>
      <c r="K82">
        <v>0</v>
      </c>
    </row>
    <row r="83" spans="1:12">
      <c r="A83">
        <v>5</v>
      </c>
      <c r="B83">
        <v>5</v>
      </c>
      <c r="C83">
        <v>2</v>
      </c>
      <c r="D83">
        <v>1</v>
      </c>
      <c r="E83">
        <v>4.24</v>
      </c>
      <c r="F83">
        <v>182.7</v>
      </c>
      <c r="G83">
        <v>8</v>
      </c>
      <c r="H83">
        <v>0</v>
      </c>
      <c r="I83">
        <v>0</v>
      </c>
      <c r="J83">
        <v>0</v>
      </c>
      <c r="K83">
        <v>0</v>
      </c>
    </row>
    <row r="84" spans="1:12">
      <c r="A84">
        <v>5</v>
      </c>
      <c r="B84">
        <v>6</v>
      </c>
      <c r="C84">
        <v>2</v>
      </c>
      <c r="D84">
        <v>1</v>
      </c>
      <c r="E84">
        <v>5.79</v>
      </c>
      <c r="F84">
        <v>212.5</v>
      </c>
      <c r="G84">
        <v>-1.4</v>
      </c>
      <c r="H84">
        <v>0</v>
      </c>
      <c r="I84">
        <v>0</v>
      </c>
      <c r="J84">
        <v>0</v>
      </c>
      <c r="K84">
        <v>0</v>
      </c>
    </row>
    <row r="85" spans="1:12">
      <c r="A85">
        <v>5</v>
      </c>
      <c r="B85">
        <v>7</v>
      </c>
      <c r="C85">
        <v>2</v>
      </c>
      <c r="D85">
        <v>1</v>
      </c>
      <c r="E85">
        <v>1.92</v>
      </c>
      <c r="F85">
        <v>263.10000000000002</v>
      </c>
      <c r="G85">
        <v>-27.4</v>
      </c>
      <c r="H85">
        <v>0</v>
      </c>
      <c r="I85">
        <v>0</v>
      </c>
      <c r="J85">
        <v>0</v>
      </c>
      <c r="K85">
        <v>0</v>
      </c>
    </row>
    <row r="86" spans="1:12">
      <c r="A86">
        <v>5</v>
      </c>
      <c r="B86">
        <v>8</v>
      </c>
      <c r="C86">
        <v>2</v>
      </c>
      <c r="D86">
        <v>1</v>
      </c>
      <c r="E86">
        <v>10.050000000000001</v>
      </c>
      <c r="F86">
        <v>204.9</v>
      </c>
      <c r="G86">
        <v>0.7</v>
      </c>
      <c r="H86">
        <v>0</v>
      </c>
      <c r="I86">
        <v>0</v>
      </c>
      <c r="J86">
        <v>0</v>
      </c>
      <c r="K86">
        <v>0</v>
      </c>
    </row>
    <row r="87" spans="1:12">
      <c r="A87">
        <v>5</v>
      </c>
      <c r="B87">
        <v>9</v>
      </c>
      <c r="C87">
        <v>2</v>
      </c>
      <c r="D87">
        <v>1</v>
      </c>
      <c r="E87">
        <v>2.84</v>
      </c>
      <c r="F87">
        <v>343</v>
      </c>
      <c r="G87">
        <v>14.4</v>
      </c>
      <c r="H87">
        <v>0</v>
      </c>
      <c r="I87">
        <v>0</v>
      </c>
      <c r="J87">
        <v>0</v>
      </c>
      <c r="K87">
        <v>0</v>
      </c>
    </row>
    <row r="89" spans="1:12">
      <c r="A89">
        <v>6</v>
      </c>
      <c r="B89">
        <v>-1</v>
      </c>
      <c r="C89">
        <v>1</v>
      </c>
      <c r="D89">
        <v>0</v>
      </c>
      <c r="E89">
        <v>6</v>
      </c>
      <c r="F89">
        <v>9</v>
      </c>
      <c r="G89">
        <v>9</v>
      </c>
      <c r="H89">
        <v>3</v>
      </c>
      <c r="I89">
        <v>0</v>
      </c>
      <c r="J89" t="s">
        <v>36</v>
      </c>
    </row>
    <row r="90" spans="1:12">
      <c r="A90">
        <v>6</v>
      </c>
      <c r="B90">
        <v>0</v>
      </c>
      <c r="C90">
        <v>3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 t="s">
        <v>35</v>
      </c>
    </row>
    <row r="91" spans="1:12">
      <c r="A91">
        <v>6</v>
      </c>
      <c r="B91">
        <v>1</v>
      </c>
      <c r="C91">
        <v>3</v>
      </c>
      <c r="D91">
        <v>1</v>
      </c>
      <c r="E91">
        <v>4.72</v>
      </c>
      <c r="F91">
        <v>343.8</v>
      </c>
      <c r="G91">
        <v>2.7</v>
      </c>
      <c r="H91">
        <v>0</v>
      </c>
      <c r="I91">
        <v>0</v>
      </c>
      <c r="J91">
        <v>0</v>
      </c>
      <c r="K91">
        <v>0</v>
      </c>
    </row>
    <row r="92" spans="1:12">
      <c r="A92">
        <v>6</v>
      </c>
      <c r="B92">
        <v>2</v>
      </c>
      <c r="C92">
        <v>3</v>
      </c>
      <c r="D92">
        <v>1</v>
      </c>
      <c r="E92">
        <v>5.16</v>
      </c>
      <c r="F92">
        <v>71.599999999999994</v>
      </c>
      <c r="G92">
        <v>-15</v>
      </c>
      <c r="H92">
        <v>0</v>
      </c>
      <c r="I92">
        <v>0</v>
      </c>
      <c r="J92">
        <v>0</v>
      </c>
      <c r="K92">
        <v>0</v>
      </c>
    </row>
    <row r="93" spans="1:12">
      <c r="A93">
        <v>6</v>
      </c>
      <c r="B93">
        <v>3</v>
      </c>
      <c r="C93">
        <v>3</v>
      </c>
      <c r="D93">
        <v>1</v>
      </c>
      <c r="E93">
        <v>5.91</v>
      </c>
      <c r="F93">
        <v>8.6999999999999993</v>
      </c>
      <c r="G93">
        <v>20.7</v>
      </c>
      <c r="H93">
        <v>0</v>
      </c>
      <c r="I93">
        <v>0</v>
      </c>
      <c r="J93">
        <v>0</v>
      </c>
      <c r="K93">
        <v>0</v>
      </c>
    </row>
    <row r="94" spans="1:12">
      <c r="A94">
        <v>6</v>
      </c>
      <c r="B94">
        <v>4</v>
      </c>
      <c r="C94">
        <v>3</v>
      </c>
      <c r="D94">
        <v>1</v>
      </c>
      <c r="E94">
        <v>7.16</v>
      </c>
      <c r="F94">
        <v>54.1</v>
      </c>
      <c r="G94">
        <v>-11.9</v>
      </c>
      <c r="H94">
        <v>0</v>
      </c>
      <c r="I94">
        <v>0</v>
      </c>
      <c r="J94">
        <v>0</v>
      </c>
      <c r="K94">
        <v>0</v>
      </c>
    </row>
    <row r="95" spans="1:12">
      <c r="A95">
        <v>6</v>
      </c>
      <c r="B95">
        <v>5</v>
      </c>
      <c r="C95">
        <v>3</v>
      </c>
      <c r="D95">
        <v>1</v>
      </c>
      <c r="E95">
        <v>4.22</v>
      </c>
      <c r="F95">
        <v>181.4</v>
      </c>
      <c r="G95">
        <v>8.3000000000000007</v>
      </c>
      <c r="H95">
        <v>0</v>
      </c>
      <c r="I95">
        <v>0</v>
      </c>
      <c r="J95">
        <v>0</v>
      </c>
      <c r="K95">
        <v>0</v>
      </c>
    </row>
    <row r="96" spans="1:12">
      <c r="A96">
        <v>6</v>
      </c>
      <c r="B96">
        <v>6</v>
      </c>
      <c r="C96">
        <v>3</v>
      </c>
      <c r="D96">
        <v>1</v>
      </c>
      <c r="E96">
        <v>5.75</v>
      </c>
      <c r="F96">
        <v>212.6</v>
      </c>
      <c r="G96">
        <v>-1.6</v>
      </c>
      <c r="H96">
        <v>0</v>
      </c>
      <c r="I96">
        <v>0</v>
      </c>
      <c r="J96">
        <v>0</v>
      </c>
      <c r="K96">
        <v>0</v>
      </c>
    </row>
    <row r="97" spans="1:12">
      <c r="A97">
        <v>6</v>
      </c>
      <c r="B97">
        <v>7</v>
      </c>
      <c r="C97">
        <v>3</v>
      </c>
      <c r="D97">
        <v>1</v>
      </c>
      <c r="E97">
        <v>1.92</v>
      </c>
      <c r="F97">
        <v>263.7</v>
      </c>
      <c r="G97">
        <v>-27</v>
      </c>
      <c r="H97">
        <v>0</v>
      </c>
      <c r="I97">
        <v>0</v>
      </c>
      <c r="J97">
        <v>0</v>
      </c>
      <c r="K97">
        <v>0</v>
      </c>
    </row>
    <row r="98" spans="1:12">
      <c r="A98">
        <v>6</v>
      </c>
      <c r="B98">
        <v>8</v>
      </c>
      <c r="C98">
        <v>3</v>
      </c>
      <c r="D98">
        <v>1</v>
      </c>
      <c r="E98">
        <v>10.039999999999999</v>
      </c>
      <c r="F98">
        <v>203.8</v>
      </c>
      <c r="G98">
        <v>0.7</v>
      </c>
      <c r="H98">
        <v>0</v>
      </c>
      <c r="I98">
        <v>0</v>
      </c>
      <c r="J98">
        <v>0</v>
      </c>
      <c r="K98">
        <v>0</v>
      </c>
    </row>
    <row r="99" spans="1:12">
      <c r="A99">
        <v>6</v>
      </c>
      <c r="B99">
        <v>9</v>
      </c>
      <c r="C99">
        <v>3</v>
      </c>
      <c r="D99">
        <v>1</v>
      </c>
      <c r="E99">
        <v>2.85</v>
      </c>
      <c r="F99">
        <v>344.3</v>
      </c>
      <c r="G99">
        <v>14.5</v>
      </c>
      <c r="H99">
        <v>0</v>
      </c>
      <c r="I99">
        <v>0</v>
      </c>
      <c r="J99">
        <v>0</v>
      </c>
      <c r="K99">
        <v>0</v>
      </c>
    </row>
    <row r="101" spans="1:12">
      <c r="A101">
        <v>7</v>
      </c>
      <c r="B101">
        <v>-1</v>
      </c>
      <c r="C101">
        <v>1</v>
      </c>
      <c r="D101">
        <v>0</v>
      </c>
      <c r="E101">
        <v>7</v>
      </c>
      <c r="F101">
        <v>9</v>
      </c>
      <c r="G101">
        <v>9</v>
      </c>
      <c r="H101">
        <v>3</v>
      </c>
      <c r="I101">
        <v>0</v>
      </c>
      <c r="J101" t="s">
        <v>38</v>
      </c>
    </row>
    <row r="102" spans="1:12">
      <c r="A102">
        <v>7</v>
      </c>
      <c r="B102">
        <v>0</v>
      </c>
      <c r="C102">
        <v>1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 t="s">
        <v>35</v>
      </c>
    </row>
    <row r="103" spans="1:12">
      <c r="A103">
        <v>7</v>
      </c>
      <c r="B103">
        <v>1</v>
      </c>
      <c r="C103">
        <v>3</v>
      </c>
      <c r="D103">
        <v>1</v>
      </c>
      <c r="E103">
        <v>4.72</v>
      </c>
      <c r="F103">
        <v>344.4</v>
      </c>
      <c r="G103">
        <v>2.9</v>
      </c>
      <c r="H103">
        <v>0</v>
      </c>
      <c r="I103">
        <v>0</v>
      </c>
      <c r="J103">
        <v>0</v>
      </c>
      <c r="K103">
        <v>0</v>
      </c>
    </row>
    <row r="104" spans="1:12">
      <c r="A104">
        <v>7</v>
      </c>
      <c r="B104">
        <v>2</v>
      </c>
      <c r="C104">
        <v>3</v>
      </c>
      <c r="D104">
        <v>1</v>
      </c>
      <c r="E104">
        <v>5.22</v>
      </c>
      <c r="F104">
        <v>71.2</v>
      </c>
      <c r="G104">
        <v>-14.9</v>
      </c>
      <c r="H104">
        <v>0</v>
      </c>
      <c r="I104">
        <v>0</v>
      </c>
      <c r="J104">
        <v>0</v>
      </c>
      <c r="K104">
        <v>0</v>
      </c>
    </row>
    <row r="105" spans="1:12">
      <c r="A105">
        <v>7</v>
      </c>
      <c r="B105">
        <v>3</v>
      </c>
      <c r="C105">
        <v>3</v>
      </c>
      <c r="D105">
        <v>1</v>
      </c>
      <c r="E105">
        <v>5.92</v>
      </c>
      <c r="F105">
        <v>8.6999999999999993</v>
      </c>
      <c r="G105">
        <v>20.8</v>
      </c>
      <c r="H105">
        <v>0</v>
      </c>
      <c r="I105">
        <v>0</v>
      </c>
      <c r="J105">
        <v>0</v>
      </c>
      <c r="K105">
        <v>0</v>
      </c>
    </row>
    <row r="106" spans="1:12">
      <c r="A106">
        <v>7</v>
      </c>
      <c r="B106">
        <v>4</v>
      </c>
      <c r="C106">
        <v>3</v>
      </c>
      <c r="D106">
        <v>1</v>
      </c>
      <c r="E106">
        <v>7.15</v>
      </c>
      <c r="F106">
        <v>53.7</v>
      </c>
      <c r="G106">
        <v>-11.7</v>
      </c>
      <c r="H106">
        <v>0</v>
      </c>
      <c r="I106">
        <v>0</v>
      </c>
      <c r="J106">
        <v>0</v>
      </c>
      <c r="K106">
        <v>0</v>
      </c>
    </row>
    <row r="107" spans="1:12">
      <c r="A107">
        <v>7</v>
      </c>
      <c r="B107">
        <v>5</v>
      </c>
      <c r="C107">
        <v>3</v>
      </c>
      <c r="D107">
        <v>1</v>
      </c>
      <c r="E107">
        <v>4.3</v>
      </c>
      <c r="F107">
        <v>182.8</v>
      </c>
      <c r="G107">
        <v>8.3000000000000007</v>
      </c>
      <c r="H107">
        <v>0</v>
      </c>
      <c r="I107">
        <v>0</v>
      </c>
      <c r="J107">
        <v>0</v>
      </c>
      <c r="K107">
        <v>0</v>
      </c>
    </row>
    <row r="108" spans="1:12">
      <c r="A108">
        <v>7</v>
      </c>
      <c r="B108">
        <v>6</v>
      </c>
      <c r="C108">
        <v>3</v>
      </c>
      <c r="D108">
        <v>1</v>
      </c>
      <c r="E108">
        <v>5.83</v>
      </c>
      <c r="F108">
        <v>212.5</v>
      </c>
      <c r="G108">
        <v>-1</v>
      </c>
      <c r="H108">
        <v>0</v>
      </c>
      <c r="I108">
        <v>0</v>
      </c>
      <c r="J108">
        <v>0</v>
      </c>
      <c r="K108">
        <v>0</v>
      </c>
    </row>
    <row r="109" spans="1:12">
      <c r="A109">
        <v>7</v>
      </c>
      <c r="B109">
        <v>7</v>
      </c>
      <c r="C109">
        <v>3</v>
      </c>
      <c r="D109">
        <v>1</v>
      </c>
      <c r="E109">
        <v>1.92</v>
      </c>
      <c r="F109">
        <v>262.10000000000002</v>
      </c>
      <c r="G109">
        <v>-26.5</v>
      </c>
      <c r="H109">
        <v>0</v>
      </c>
      <c r="I109">
        <v>0</v>
      </c>
      <c r="J109">
        <v>0</v>
      </c>
      <c r="K109">
        <v>0</v>
      </c>
    </row>
    <row r="110" spans="1:12">
      <c r="A110">
        <v>7</v>
      </c>
      <c r="B110">
        <v>8</v>
      </c>
      <c r="C110">
        <v>3</v>
      </c>
      <c r="D110">
        <v>1</v>
      </c>
      <c r="E110">
        <v>10.050000000000001</v>
      </c>
      <c r="F110">
        <v>204.1</v>
      </c>
      <c r="G110">
        <v>0.8</v>
      </c>
      <c r="H110">
        <v>0</v>
      </c>
      <c r="I110">
        <v>0</v>
      </c>
      <c r="J110">
        <v>0</v>
      </c>
      <c r="K110">
        <v>0</v>
      </c>
    </row>
    <row r="111" spans="1:12">
      <c r="A111">
        <v>7</v>
      </c>
      <c r="B111">
        <v>9</v>
      </c>
      <c r="C111">
        <v>3</v>
      </c>
      <c r="D111">
        <v>1</v>
      </c>
      <c r="E111">
        <v>2.85</v>
      </c>
      <c r="F111">
        <v>344.2</v>
      </c>
      <c r="G111">
        <v>15</v>
      </c>
      <c r="H111">
        <v>0</v>
      </c>
      <c r="I111">
        <v>0</v>
      </c>
      <c r="J111">
        <v>0</v>
      </c>
      <c r="K111">
        <v>0</v>
      </c>
    </row>
    <row r="113" spans="1:12">
      <c r="A113">
        <v>8</v>
      </c>
      <c r="B113">
        <v>-1</v>
      </c>
      <c r="C113">
        <v>1</v>
      </c>
      <c r="D113">
        <v>0</v>
      </c>
      <c r="E113">
        <v>8</v>
      </c>
      <c r="F113">
        <v>9</v>
      </c>
      <c r="G113">
        <v>9</v>
      </c>
      <c r="H113">
        <v>3</v>
      </c>
      <c r="I113">
        <v>0</v>
      </c>
      <c r="J113" t="s">
        <v>18</v>
      </c>
    </row>
    <row r="114" spans="1:12">
      <c r="A114">
        <v>8</v>
      </c>
      <c r="B114">
        <v>0</v>
      </c>
      <c r="C114">
        <v>1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 t="s">
        <v>35</v>
      </c>
    </row>
    <row r="115" spans="1:12">
      <c r="A115">
        <v>8</v>
      </c>
      <c r="B115">
        <v>1</v>
      </c>
      <c r="C115">
        <v>2</v>
      </c>
      <c r="D115">
        <v>1</v>
      </c>
      <c r="E115">
        <v>4.71</v>
      </c>
      <c r="F115">
        <v>343.6</v>
      </c>
      <c r="G115">
        <v>2.5</v>
      </c>
      <c r="H115">
        <v>0</v>
      </c>
      <c r="I115">
        <v>0</v>
      </c>
      <c r="J115">
        <v>0</v>
      </c>
      <c r="K115">
        <v>0</v>
      </c>
    </row>
    <row r="116" spans="1:12">
      <c r="A116">
        <v>8</v>
      </c>
      <c r="B116">
        <v>2</v>
      </c>
      <c r="C116">
        <v>2</v>
      </c>
      <c r="D116">
        <v>1</v>
      </c>
      <c r="E116">
        <v>5.15</v>
      </c>
      <c r="F116">
        <v>70</v>
      </c>
      <c r="G116">
        <v>-15.3</v>
      </c>
      <c r="H116">
        <v>0</v>
      </c>
      <c r="I116">
        <v>0</v>
      </c>
      <c r="J116">
        <v>0</v>
      </c>
      <c r="K116">
        <v>0</v>
      </c>
    </row>
    <row r="117" spans="1:12">
      <c r="A117">
        <v>8</v>
      </c>
      <c r="B117">
        <v>3</v>
      </c>
      <c r="C117">
        <v>2</v>
      </c>
      <c r="D117">
        <v>1</v>
      </c>
      <c r="E117">
        <v>5.89</v>
      </c>
      <c r="F117">
        <v>7.6</v>
      </c>
      <c r="G117">
        <v>20.6</v>
      </c>
      <c r="H117">
        <v>0</v>
      </c>
      <c r="I117">
        <v>0</v>
      </c>
      <c r="J117">
        <v>0</v>
      </c>
      <c r="K117">
        <v>0</v>
      </c>
    </row>
    <row r="118" spans="1:12">
      <c r="A118">
        <v>8</v>
      </c>
      <c r="B118">
        <v>4</v>
      </c>
      <c r="C118">
        <v>2</v>
      </c>
      <c r="D118">
        <v>1</v>
      </c>
      <c r="E118">
        <v>7.15</v>
      </c>
      <c r="F118">
        <v>52.5</v>
      </c>
      <c r="G118">
        <v>-12</v>
      </c>
      <c r="H118">
        <v>0</v>
      </c>
      <c r="I118">
        <v>0</v>
      </c>
      <c r="J118">
        <v>0</v>
      </c>
      <c r="K118">
        <v>0</v>
      </c>
    </row>
    <row r="119" spans="1:12">
      <c r="A119">
        <v>8</v>
      </c>
      <c r="B119">
        <v>5</v>
      </c>
      <c r="C119">
        <v>2</v>
      </c>
      <c r="D119">
        <v>1</v>
      </c>
      <c r="E119">
        <v>4.2300000000000004</v>
      </c>
      <c r="F119">
        <v>183.2</v>
      </c>
      <c r="G119">
        <v>8.4</v>
      </c>
      <c r="H119">
        <v>0</v>
      </c>
      <c r="I119">
        <v>0</v>
      </c>
      <c r="J119">
        <v>0</v>
      </c>
      <c r="K119">
        <v>0</v>
      </c>
    </row>
    <row r="120" spans="1:12">
      <c r="A120">
        <v>8</v>
      </c>
      <c r="B120">
        <v>6</v>
      </c>
      <c r="C120">
        <v>2</v>
      </c>
      <c r="D120">
        <v>1</v>
      </c>
      <c r="E120">
        <v>5.78</v>
      </c>
      <c r="F120">
        <v>213.5</v>
      </c>
      <c r="G120">
        <v>-1.2</v>
      </c>
      <c r="H120">
        <v>0</v>
      </c>
      <c r="I120">
        <v>0</v>
      </c>
      <c r="J120">
        <v>0</v>
      </c>
      <c r="K120">
        <v>0</v>
      </c>
    </row>
    <row r="121" spans="1:12">
      <c r="A121">
        <v>8</v>
      </c>
      <c r="B121">
        <v>7</v>
      </c>
      <c r="C121">
        <v>2</v>
      </c>
      <c r="D121">
        <v>1</v>
      </c>
      <c r="E121">
        <v>1.92</v>
      </c>
      <c r="F121">
        <v>262.8</v>
      </c>
      <c r="G121">
        <v>-27.1</v>
      </c>
      <c r="H121">
        <v>0</v>
      </c>
      <c r="I121">
        <v>0</v>
      </c>
      <c r="J121">
        <v>0</v>
      </c>
      <c r="K121">
        <v>0</v>
      </c>
    </row>
    <row r="122" spans="1:12">
      <c r="A122">
        <v>8</v>
      </c>
      <c r="B122">
        <v>8</v>
      </c>
      <c r="C122">
        <v>2</v>
      </c>
      <c r="D122">
        <v>1</v>
      </c>
      <c r="E122">
        <v>10.050000000000001</v>
      </c>
      <c r="F122">
        <v>205</v>
      </c>
      <c r="G122">
        <v>1</v>
      </c>
      <c r="H122">
        <v>0</v>
      </c>
      <c r="I122">
        <v>0</v>
      </c>
      <c r="J122">
        <v>0</v>
      </c>
      <c r="K122">
        <v>0</v>
      </c>
    </row>
    <row r="123" spans="1:12">
      <c r="A123">
        <v>8</v>
      </c>
      <c r="B123">
        <v>9</v>
      </c>
      <c r="C123">
        <v>2</v>
      </c>
      <c r="D123">
        <v>1</v>
      </c>
      <c r="E123">
        <v>2.85</v>
      </c>
      <c r="F123">
        <v>343.8</v>
      </c>
      <c r="G123">
        <v>14.8</v>
      </c>
      <c r="H123">
        <v>0</v>
      </c>
      <c r="I123">
        <v>0</v>
      </c>
      <c r="J123">
        <v>0</v>
      </c>
      <c r="K123">
        <v>0</v>
      </c>
    </row>
    <row r="125" spans="1:12">
      <c r="A125">
        <v>9</v>
      </c>
      <c r="B125">
        <v>-1</v>
      </c>
      <c r="C125">
        <v>1</v>
      </c>
      <c r="D125">
        <v>0</v>
      </c>
      <c r="E125">
        <v>9</v>
      </c>
      <c r="F125">
        <v>9</v>
      </c>
      <c r="G125">
        <v>9</v>
      </c>
      <c r="H125">
        <v>3</v>
      </c>
      <c r="I125">
        <v>0</v>
      </c>
      <c r="J125" t="s">
        <v>19</v>
      </c>
    </row>
    <row r="126" spans="1:12">
      <c r="A126">
        <v>9</v>
      </c>
      <c r="B126">
        <v>0</v>
      </c>
      <c r="C126">
        <v>1</v>
      </c>
      <c r="D126"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 t="s">
        <v>35</v>
      </c>
    </row>
    <row r="127" spans="1:12">
      <c r="A127">
        <v>9</v>
      </c>
      <c r="B127">
        <v>1</v>
      </c>
      <c r="C127">
        <v>2</v>
      </c>
      <c r="D127">
        <v>1</v>
      </c>
      <c r="E127">
        <v>4.72</v>
      </c>
      <c r="F127">
        <v>343.7</v>
      </c>
      <c r="G127">
        <v>2.7</v>
      </c>
      <c r="H127">
        <v>0</v>
      </c>
      <c r="I127">
        <v>0</v>
      </c>
      <c r="J127">
        <v>0</v>
      </c>
      <c r="K127">
        <v>0</v>
      </c>
    </row>
    <row r="128" spans="1:12">
      <c r="A128">
        <v>9</v>
      </c>
      <c r="B128">
        <v>2</v>
      </c>
      <c r="C128">
        <v>2</v>
      </c>
      <c r="D128">
        <v>1</v>
      </c>
      <c r="E128">
        <v>5.16</v>
      </c>
      <c r="F128">
        <v>70.7</v>
      </c>
      <c r="G128">
        <v>-15.3</v>
      </c>
      <c r="H128">
        <v>0</v>
      </c>
      <c r="I128">
        <v>0</v>
      </c>
      <c r="J128">
        <v>0</v>
      </c>
      <c r="K128">
        <v>0</v>
      </c>
    </row>
    <row r="129" spans="1:12">
      <c r="A129">
        <v>9</v>
      </c>
      <c r="B129">
        <v>3</v>
      </c>
      <c r="C129">
        <v>2</v>
      </c>
      <c r="D129">
        <v>1</v>
      </c>
      <c r="E129">
        <v>5.89</v>
      </c>
      <c r="F129">
        <v>7.4</v>
      </c>
      <c r="G129">
        <v>20.7</v>
      </c>
      <c r="H129">
        <v>0</v>
      </c>
      <c r="I129">
        <v>0</v>
      </c>
      <c r="J129">
        <v>0</v>
      </c>
      <c r="K129">
        <v>0</v>
      </c>
    </row>
    <row r="130" spans="1:12">
      <c r="A130">
        <v>9</v>
      </c>
      <c r="B130">
        <v>4</v>
      </c>
      <c r="C130">
        <v>2</v>
      </c>
      <c r="D130">
        <v>1</v>
      </c>
      <c r="E130">
        <v>7.14</v>
      </c>
      <c r="F130">
        <v>52.5</v>
      </c>
      <c r="G130">
        <v>-11.9</v>
      </c>
      <c r="H130">
        <v>0</v>
      </c>
      <c r="I130">
        <v>0</v>
      </c>
      <c r="J130">
        <v>0</v>
      </c>
      <c r="K130">
        <v>0</v>
      </c>
    </row>
    <row r="131" spans="1:12">
      <c r="A131">
        <v>9</v>
      </c>
      <c r="B131">
        <v>5</v>
      </c>
      <c r="C131">
        <v>2</v>
      </c>
      <c r="D131">
        <v>1</v>
      </c>
      <c r="E131">
        <v>4.25</v>
      </c>
      <c r="F131">
        <v>183</v>
      </c>
      <c r="G131">
        <v>8.1999999999999993</v>
      </c>
      <c r="H131">
        <v>0</v>
      </c>
      <c r="I131">
        <v>0</v>
      </c>
      <c r="J131">
        <v>0</v>
      </c>
      <c r="K131">
        <v>0</v>
      </c>
    </row>
    <row r="132" spans="1:12">
      <c r="A132">
        <v>9</v>
      </c>
      <c r="B132">
        <v>6</v>
      </c>
      <c r="C132">
        <v>2</v>
      </c>
      <c r="D132">
        <v>1</v>
      </c>
      <c r="E132">
        <v>5.77</v>
      </c>
      <c r="F132">
        <v>213.8</v>
      </c>
      <c r="G132">
        <v>-1.1000000000000001</v>
      </c>
      <c r="H132">
        <v>0</v>
      </c>
      <c r="I132">
        <v>0</v>
      </c>
      <c r="J132">
        <v>0</v>
      </c>
      <c r="K132">
        <v>0</v>
      </c>
    </row>
    <row r="133" spans="1:12">
      <c r="A133">
        <v>9</v>
      </c>
      <c r="B133">
        <v>7</v>
      </c>
      <c r="C133">
        <v>2</v>
      </c>
      <c r="D133">
        <v>1</v>
      </c>
      <c r="E133">
        <v>1.9</v>
      </c>
      <c r="F133">
        <v>262.7</v>
      </c>
      <c r="G133">
        <v>-27.5</v>
      </c>
      <c r="H133">
        <v>0</v>
      </c>
      <c r="I133">
        <v>0</v>
      </c>
      <c r="J133">
        <v>0</v>
      </c>
      <c r="K133">
        <v>0</v>
      </c>
    </row>
    <row r="134" spans="1:12">
      <c r="A134">
        <v>9</v>
      </c>
      <c r="B134">
        <v>8</v>
      </c>
      <c r="C134">
        <v>2</v>
      </c>
      <c r="D134">
        <v>1</v>
      </c>
      <c r="E134">
        <v>10.01</v>
      </c>
      <c r="F134">
        <v>205.1</v>
      </c>
      <c r="G134">
        <v>0.8</v>
      </c>
      <c r="H134">
        <v>0</v>
      </c>
      <c r="I134">
        <v>0</v>
      </c>
      <c r="J134">
        <v>0</v>
      </c>
      <c r="K134">
        <v>0</v>
      </c>
    </row>
    <row r="135" spans="1:12">
      <c r="A135">
        <v>9</v>
      </c>
      <c r="B135">
        <v>9</v>
      </c>
      <c r="C135">
        <v>2</v>
      </c>
      <c r="D135">
        <v>1</v>
      </c>
      <c r="E135">
        <v>2.87</v>
      </c>
      <c r="F135">
        <v>343.9</v>
      </c>
      <c r="G135">
        <v>14.3</v>
      </c>
      <c r="H135">
        <v>0</v>
      </c>
      <c r="I135">
        <v>0</v>
      </c>
      <c r="J135">
        <v>0</v>
      </c>
      <c r="K135">
        <v>0</v>
      </c>
    </row>
    <row r="137" spans="1:12">
      <c r="A137">
        <v>10</v>
      </c>
      <c r="B137">
        <v>-1</v>
      </c>
      <c r="C137">
        <v>1</v>
      </c>
      <c r="D137">
        <v>0</v>
      </c>
      <c r="E137">
        <v>10</v>
      </c>
      <c r="F137">
        <v>9</v>
      </c>
      <c r="G137">
        <v>9</v>
      </c>
      <c r="H137">
        <v>3</v>
      </c>
      <c r="I137">
        <v>0</v>
      </c>
      <c r="J137" t="s">
        <v>39</v>
      </c>
    </row>
    <row r="138" spans="1:12">
      <c r="A138">
        <v>10</v>
      </c>
      <c r="B138">
        <v>0</v>
      </c>
      <c r="C138">
        <v>1</v>
      </c>
      <c r="D138"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 t="s">
        <v>35</v>
      </c>
    </row>
    <row r="139" spans="1:12">
      <c r="A139">
        <v>10</v>
      </c>
      <c r="B139">
        <v>1</v>
      </c>
      <c r="C139">
        <v>2</v>
      </c>
      <c r="D139">
        <v>1</v>
      </c>
      <c r="E139">
        <v>4.72</v>
      </c>
      <c r="F139">
        <v>343.5</v>
      </c>
      <c r="G139">
        <v>2.8</v>
      </c>
      <c r="H139">
        <v>0</v>
      </c>
      <c r="I139">
        <v>0</v>
      </c>
      <c r="J139">
        <v>0</v>
      </c>
      <c r="K139">
        <v>0</v>
      </c>
    </row>
    <row r="140" spans="1:12">
      <c r="A140">
        <v>10</v>
      </c>
      <c r="B140">
        <v>2</v>
      </c>
      <c r="C140">
        <v>2</v>
      </c>
      <c r="D140">
        <v>1</v>
      </c>
      <c r="E140">
        <v>5.17</v>
      </c>
      <c r="F140">
        <v>70.900000000000006</v>
      </c>
      <c r="G140">
        <v>-14.8</v>
      </c>
      <c r="H140">
        <v>0</v>
      </c>
      <c r="I140">
        <v>0</v>
      </c>
      <c r="J140">
        <v>0</v>
      </c>
      <c r="K140">
        <v>0</v>
      </c>
    </row>
    <row r="141" spans="1:12">
      <c r="A141">
        <v>10</v>
      </c>
      <c r="B141">
        <v>3</v>
      </c>
      <c r="C141">
        <v>2</v>
      </c>
      <c r="D141">
        <v>1</v>
      </c>
      <c r="E141">
        <v>5.9</v>
      </c>
      <c r="F141">
        <v>8</v>
      </c>
      <c r="G141">
        <v>20.9</v>
      </c>
      <c r="H141">
        <v>0</v>
      </c>
      <c r="I141">
        <v>0</v>
      </c>
      <c r="J141">
        <v>0</v>
      </c>
      <c r="K141">
        <v>0</v>
      </c>
    </row>
    <row r="142" spans="1:12">
      <c r="A142">
        <v>10</v>
      </c>
      <c r="B142">
        <v>4</v>
      </c>
      <c r="C142">
        <v>2</v>
      </c>
      <c r="D142">
        <v>1</v>
      </c>
      <c r="E142">
        <v>7.15</v>
      </c>
      <c r="F142">
        <v>53.1</v>
      </c>
      <c r="G142">
        <v>-11.6</v>
      </c>
      <c r="H142">
        <v>0</v>
      </c>
      <c r="I142">
        <v>0</v>
      </c>
      <c r="J142">
        <v>0</v>
      </c>
      <c r="K142">
        <v>0</v>
      </c>
    </row>
    <row r="143" spans="1:12">
      <c r="A143">
        <v>10</v>
      </c>
      <c r="B143">
        <v>5</v>
      </c>
      <c r="C143">
        <v>2</v>
      </c>
      <c r="D143">
        <v>1</v>
      </c>
      <c r="E143">
        <v>4.2300000000000004</v>
      </c>
      <c r="F143">
        <v>183.1</v>
      </c>
      <c r="G143">
        <v>8.3000000000000007</v>
      </c>
      <c r="H143">
        <v>0</v>
      </c>
      <c r="I143">
        <v>0</v>
      </c>
      <c r="J143">
        <v>0</v>
      </c>
      <c r="K143">
        <v>0</v>
      </c>
    </row>
    <row r="144" spans="1:12">
      <c r="A144">
        <v>10</v>
      </c>
      <c r="B144">
        <v>6</v>
      </c>
      <c r="C144">
        <v>2</v>
      </c>
      <c r="D144">
        <v>1</v>
      </c>
      <c r="E144">
        <v>5.76</v>
      </c>
      <c r="F144">
        <v>212.6</v>
      </c>
      <c r="G144">
        <v>-0.7</v>
      </c>
      <c r="H144">
        <v>0</v>
      </c>
      <c r="I144">
        <v>0</v>
      </c>
      <c r="J144">
        <v>0</v>
      </c>
      <c r="K144">
        <v>0</v>
      </c>
    </row>
    <row r="145" spans="1:12">
      <c r="A145">
        <v>10</v>
      </c>
      <c r="B145">
        <v>7</v>
      </c>
      <c r="C145">
        <v>2</v>
      </c>
      <c r="D145">
        <v>1</v>
      </c>
      <c r="E145">
        <v>1.9</v>
      </c>
      <c r="F145">
        <v>263.8</v>
      </c>
      <c r="G145">
        <v>-26.4</v>
      </c>
      <c r="H145">
        <v>0</v>
      </c>
      <c r="I145">
        <v>0</v>
      </c>
      <c r="J145">
        <v>0</v>
      </c>
      <c r="K145">
        <v>0</v>
      </c>
    </row>
    <row r="146" spans="1:12">
      <c r="A146">
        <v>10</v>
      </c>
      <c r="B146">
        <v>8</v>
      </c>
      <c r="C146">
        <v>2</v>
      </c>
      <c r="D146">
        <v>1</v>
      </c>
      <c r="E146">
        <v>10.029999999999999</v>
      </c>
      <c r="F146">
        <v>204.7</v>
      </c>
      <c r="G146">
        <v>1</v>
      </c>
      <c r="H146">
        <v>0</v>
      </c>
      <c r="I146">
        <v>0</v>
      </c>
      <c r="J146">
        <v>0</v>
      </c>
      <c r="K146">
        <v>0</v>
      </c>
    </row>
    <row r="147" spans="1:12">
      <c r="A147">
        <v>10</v>
      </c>
      <c r="B147">
        <v>9</v>
      </c>
      <c r="C147">
        <v>2</v>
      </c>
      <c r="D147">
        <v>1</v>
      </c>
      <c r="E147">
        <v>2.83</v>
      </c>
      <c r="F147">
        <v>343.4</v>
      </c>
      <c r="G147">
        <v>14.8</v>
      </c>
      <c r="H147">
        <v>0</v>
      </c>
      <c r="I147">
        <v>0</v>
      </c>
      <c r="J147">
        <v>0</v>
      </c>
      <c r="K147">
        <v>0</v>
      </c>
    </row>
    <row r="149" spans="1:12">
      <c r="A149">
        <v>11</v>
      </c>
      <c r="B149">
        <v>-1</v>
      </c>
      <c r="C149">
        <v>1</v>
      </c>
      <c r="D149">
        <v>0</v>
      </c>
      <c r="E149">
        <v>11</v>
      </c>
      <c r="F149">
        <v>9</v>
      </c>
      <c r="G149">
        <v>9</v>
      </c>
      <c r="H149">
        <v>3</v>
      </c>
      <c r="I149">
        <v>0</v>
      </c>
      <c r="J149" t="s">
        <v>40</v>
      </c>
    </row>
    <row r="150" spans="1:12">
      <c r="A150">
        <v>11</v>
      </c>
      <c r="B150">
        <v>0</v>
      </c>
      <c r="C150">
        <v>1</v>
      </c>
      <c r="D150"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 t="s">
        <v>35</v>
      </c>
    </row>
    <row r="151" spans="1:12">
      <c r="A151">
        <v>11</v>
      </c>
      <c r="B151">
        <v>1</v>
      </c>
      <c r="C151">
        <v>3</v>
      </c>
      <c r="D151">
        <v>1</v>
      </c>
      <c r="E151">
        <v>4.74</v>
      </c>
      <c r="F151">
        <v>343.4</v>
      </c>
      <c r="G151">
        <v>2.6</v>
      </c>
      <c r="H151">
        <v>0</v>
      </c>
      <c r="I151">
        <v>0</v>
      </c>
      <c r="J151">
        <v>0</v>
      </c>
      <c r="K151">
        <v>0</v>
      </c>
    </row>
    <row r="152" spans="1:12">
      <c r="A152">
        <v>11</v>
      </c>
      <c r="B152">
        <v>2</v>
      </c>
      <c r="C152">
        <v>3</v>
      </c>
      <c r="D152">
        <v>1</v>
      </c>
      <c r="E152">
        <v>5.15</v>
      </c>
      <c r="F152">
        <v>70.099999999999994</v>
      </c>
      <c r="G152">
        <v>-14.8</v>
      </c>
      <c r="H152">
        <v>0</v>
      </c>
      <c r="I152">
        <v>0</v>
      </c>
      <c r="J152">
        <v>0</v>
      </c>
      <c r="K152">
        <v>0</v>
      </c>
    </row>
    <row r="153" spans="1:12">
      <c r="A153">
        <v>11</v>
      </c>
      <c r="B153">
        <v>3</v>
      </c>
      <c r="C153">
        <v>3</v>
      </c>
      <c r="D153">
        <v>1</v>
      </c>
      <c r="E153">
        <v>5.91</v>
      </c>
      <c r="F153">
        <v>8.1999999999999993</v>
      </c>
      <c r="G153">
        <v>20.9</v>
      </c>
      <c r="H153">
        <v>0</v>
      </c>
      <c r="I153">
        <v>0</v>
      </c>
      <c r="J153">
        <v>0</v>
      </c>
      <c r="K153">
        <v>0</v>
      </c>
    </row>
    <row r="154" spans="1:12">
      <c r="A154">
        <v>11</v>
      </c>
      <c r="B154">
        <v>4</v>
      </c>
      <c r="C154">
        <v>3</v>
      </c>
      <c r="D154">
        <v>1</v>
      </c>
      <c r="E154">
        <v>7.14</v>
      </c>
      <c r="F154">
        <v>52.6</v>
      </c>
      <c r="G154">
        <v>-11.8</v>
      </c>
      <c r="H154">
        <v>0</v>
      </c>
      <c r="I154">
        <v>0</v>
      </c>
      <c r="J154">
        <v>0</v>
      </c>
      <c r="K154">
        <v>0</v>
      </c>
    </row>
    <row r="155" spans="1:12">
      <c r="A155">
        <v>11</v>
      </c>
      <c r="B155">
        <v>5</v>
      </c>
      <c r="C155">
        <v>3</v>
      </c>
      <c r="D155">
        <v>1</v>
      </c>
      <c r="E155">
        <v>4.24</v>
      </c>
      <c r="F155">
        <v>182.7</v>
      </c>
      <c r="G155">
        <v>8.1999999999999993</v>
      </c>
      <c r="H155">
        <v>0</v>
      </c>
      <c r="I155">
        <v>0</v>
      </c>
      <c r="J155">
        <v>0</v>
      </c>
      <c r="K155">
        <v>0</v>
      </c>
    </row>
    <row r="156" spans="1:12">
      <c r="A156">
        <v>11</v>
      </c>
      <c r="B156">
        <v>6</v>
      </c>
      <c r="C156">
        <v>3</v>
      </c>
      <c r="D156">
        <v>1</v>
      </c>
      <c r="E156">
        <v>5.76</v>
      </c>
      <c r="F156">
        <v>213.5</v>
      </c>
      <c r="G156">
        <v>-1</v>
      </c>
      <c r="H156">
        <v>0</v>
      </c>
      <c r="I156">
        <v>0</v>
      </c>
      <c r="J156">
        <v>0</v>
      </c>
      <c r="K156">
        <v>0</v>
      </c>
    </row>
    <row r="157" spans="1:12">
      <c r="A157">
        <v>11</v>
      </c>
      <c r="B157">
        <v>7</v>
      </c>
      <c r="C157">
        <v>3</v>
      </c>
      <c r="D157">
        <v>1</v>
      </c>
      <c r="E157">
        <v>1.89</v>
      </c>
      <c r="F157">
        <v>263.39999999999998</v>
      </c>
      <c r="G157">
        <v>-26.8</v>
      </c>
      <c r="H157">
        <v>0</v>
      </c>
      <c r="I157">
        <v>0</v>
      </c>
      <c r="J157">
        <v>0</v>
      </c>
      <c r="K157">
        <v>0</v>
      </c>
    </row>
    <row r="158" spans="1:12">
      <c r="A158">
        <v>11</v>
      </c>
      <c r="B158">
        <v>8</v>
      </c>
      <c r="C158">
        <v>3</v>
      </c>
      <c r="D158">
        <v>1</v>
      </c>
      <c r="E158">
        <v>10.050000000000001</v>
      </c>
      <c r="F158">
        <v>205.7</v>
      </c>
      <c r="G158">
        <v>1.2</v>
      </c>
      <c r="H158">
        <v>0</v>
      </c>
      <c r="I158">
        <v>0</v>
      </c>
      <c r="J158">
        <v>0</v>
      </c>
      <c r="K158">
        <v>0</v>
      </c>
    </row>
    <row r="159" spans="1:12">
      <c r="A159">
        <v>11</v>
      </c>
      <c r="B159">
        <v>9</v>
      </c>
      <c r="C159">
        <v>3</v>
      </c>
      <c r="D159">
        <v>1</v>
      </c>
      <c r="E159">
        <v>2.84</v>
      </c>
      <c r="F159">
        <v>341.1</v>
      </c>
      <c r="G159">
        <v>14.6</v>
      </c>
      <c r="H159">
        <v>0</v>
      </c>
      <c r="I159">
        <v>0</v>
      </c>
      <c r="J159">
        <v>0</v>
      </c>
      <c r="K159">
        <v>0</v>
      </c>
    </row>
    <row r="161" spans="1:12">
      <c r="A161">
        <v>12</v>
      </c>
      <c r="B161">
        <v>-1</v>
      </c>
      <c r="C161">
        <v>1</v>
      </c>
      <c r="D161">
        <v>0</v>
      </c>
      <c r="E161">
        <v>12</v>
      </c>
      <c r="F161">
        <v>9</v>
      </c>
      <c r="G161">
        <v>9</v>
      </c>
      <c r="H161">
        <v>3</v>
      </c>
      <c r="I161">
        <v>0</v>
      </c>
      <c r="J161" t="s">
        <v>41</v>
      </c>
    </row>
    <row r="162" spans="1:12">
      <c r="A162">
        <v>12</v>
      </c>
      <c r="B162">
        <v>0</v>
      </c>
      <c r="C162">
        <v>1</v>
      </c>
      <c r="D162"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 t="s">
        <v>35</v>
      </c>
    </row>
    <row r="163" spans="1:12">
      <c r="A163">
        <v>12</v>
      </c>
      <c r="B163">
        <v>1</v>
      </c>
      <c r="C163">
        <v>1</v>
      </c>
      <c r="D163">
        <v>1</v>
      </c>
      <c r="E163">
        <v>4.75</v>
      </c>
      <c r="F163">
        <v>343</v>
      </c>
      <c r="G163">
        <v>92</v>
      </c>
      <c r="H163">
        <v>0</v>
      </c>
      <c r="I163">
        <v>0</v>
      </c>
      <c r="J163">
        <v>0</v>
      </c>
      <c r="K163">
        <v>0</v>
      </c>
    </row>
    <row r="164" spans="1:12">
      <c r="A164">
        <v>12</v>
      </c>
      <c r="B164">
        <v>2</v>
      </c>
      <c r="C164">
        <v>1</v>
      </c>
      <c r="D164">
        <v>1</v>
      </c>
      <c r="E164">
        <v>5.17</v>
      </c>
      <c r="F164">
        <v>69</v>
      </c>
      <c r="G164">
        <v>75.5</v>
      </c>
      <c r="H164">
        <v>0</v>
      </c>
      <c r="I164">
        <v>0</v>
      </c>
      <c r="J164">
        <v>0</v>
      </c>
      <c r="K164">
        <v>0</v>
      </c>
    </row>
    <row r="165" spans="1:12">
      <c r="A165">
        <v>12</v>
      </c>
      <c r="B165">
        <v>3</v>
      </c>
      <c r="C165">
        <v>1</v>
      </c>
      <c r="D165">
        <v>1</v>
      </c>
      <c r="E165">
        <v>5.9</v>
      </c>
      <c r="F165">
        <v>8</v>
      </c>
      <c r="G165">
        <v>110.5</v>
      </c>
      <c r="H165">
        <v>0</v>
      </c>
      <c r="I165">
        <v>0</v>
      </c>
      <c r="J165">
        <v>0</v>
      </c>
      <c r="K165">
        <v>0</v>
      </c>
    </row>
    <row r="166" spans="1:12">
      <c r="A166">
        <v>12</v>
      </c>
      <c r="B166">
        <v>4</v>
      </c>
      <c r="C166">
        <v>1</v>
      </c>
      <c r="D166">
        <v>1</v>
      </c>
      <c r="E166">
        <v>7.19</v>
      </c>
      <c r="F166">
        <v>51</v>
      </c>
      <c r="G166">
        <v>79</v>
      </c>
      <c r="H166">
        <v>0</v>
      </c>
      <c r="I166">
        <v>0</v>
      </c>
      <c r="J166">
        <v>0</v>
      </c>
      <c r="K166">
        <v>0</v>
      </c>
    </row>
    <row r="167" spans="1:12">
      <c r="A167">
        <v>12</v>
      </c>
      <c r="B167">
        <v>5</v>
      </c>
      <c r="C167">
        <v>1</v>
      </c>
      <c r="D167">
        <v>1</v>
      </c>
      <c r="E167">
        <v>4.2699999999999996</v>
      </c>
      <c r="F167">
        <v>183</v>
      </c>
      <c r="G167">
        <v>98.5</v>
      </c>
      <c r="H167">
        <v>0</v>
      </c>
      <c r="I167">
        <v>0</v>
      </c>
      <c r="J167">
        <v>0</v>
      </c>
      <c r="K167">
        <v>0</v>
      </c>
    </row>
    <row r="168" spans="1:12">
      <c r="A168">
        <v>12</v>
      </c>
      <c r="B168">
        <v>6</v>
      </c>
      <c r="C168">
        <v>1</v>
      </c>
      <c r="D168">
        <v>1</v>
      </c>
      <c r="E168">
        <v>5.78</v>
      </c>
      <c r="F168">
        <v>211</v>
      </c>
      <c r="G168">
        <v>89</v>
      </c>
      <c r="H168">
        <v>0</v>
      </c>
      <c r="I168">
        <v>0</v>
      </c>
      <c r="J168">
        <v>0</v>
      </c>
      <c r="K168">
        <v>0</v>
      </c>
    </row>
    <row r="169" spans="1:12">
      <c r="A169">
        <v>12</v>
      </c>
      <c r="B169">
        <v>7</v>
      </c>
      <c r="C169">
        <v>1</v>
      </c>
      <c r="D169">
        <v>1</v>
      </c>
      <c r="E169">
        <v>1.94</v>
      </c>
      <c r="F169">
        <v>265</v>
      </c>
      <c r="G169">
        <v>62</v>
      </c>
      <c r="H169">
        <v>0</v>
      </c>
      <c r="I169">
        <v>0</v>
      </c>
      <c r="J169">
        <v>0</v>
      </c>
      <c r="K169">
        <v>0</v>
      </c>
    </row>
    <row r="170" spans="1:12">
      <c r="A170">
        <v>12</v>
      </c>
      <c r="B170">
        <v>8</v>
      </c>
      <c r="C170">
        <v>1</v>
      </c>
      <c r="D170">
        <v>1</v>
      </c>
      <c r="E170">
        <v>10.050000000000001</v>
      </c>
      <c r="F170">
        <v>201</v>
      </c>
      <c r="G170">
        <v>91.5</v>
      </c>
      <c r="H170">
        <v>0</v>
      </c>
      <c r="I170">
        <v>0</v>
      </c>
      <c r="J170">
        <v>0</v>
      </c>
      <c r="K170">
        <v>0</v>
      </c>
    </row>
    <row r="171" spans="1:12">
      <c r="A171">
        <v>12</v>
      </c>
      <c r="B171">
        <v>9</v>
      </c>
      <c r="C171">
        <v>1</v>
      </c>
      <c r="D171">
        <v>1</v>
      </c>
      <c r="E171">
        <v>2.89</v>
      </c>
      <c r="F171">
        <v>342</v>
      </c>
      <c r="G171">
        <v>103.5</v>
      </c>
      <c r="H171">
        <v>0</v>
      </c>
      <c r="I171">
        <v>0</v>
      </c>
      <c r="J171">
        <v>0</v>
      </c>
      <c r="K171">
        <v>0</v>
      </c>
    </row>
    <row r="173" spans="1:12">
      <c r="A173">
        <v>13</v>
      </c>
      <c r="B173">
        <v>-1</v>
      </c>
      <c r="C173">
        <v>1</v>
      </c>
      <c r="D173">
        <v>0</v>
      </c>
      <c r="E173">
        <v>13</v>
      </c>
      <c r="F173">
        <v>9</v>
      </c>
      <c r="G173">
        <v>9</v>
      </c>
      <c r="H173">
        <v>3</v>
      </c>
      <c r="I173">
        <v>0</v>
      </c>
      <c r="J173" t="s">
        <v>36</v>
      </c>
    </row>
    <row r="174" spans="1:12">
      <c r="A174">
        <v>13</v>
      </c>
      <c r="B174">
        <v>0</v>
      </c>
      <c r="C174">
        <v>1</v>
      </c>
      <c r="D174"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 t="s">
        <v>35</v>
      </c>
    </row>
    <row r="175" spans="1:12">
      <c r="A175">
        <v>13</v>
      </c>
      <c r="B175">
        <v>1</v>
      </c>
      <c r="C175">
        <v>3</v>
      </c>
      <c r="D175">
        <v>1</v>
      </c>
      <c r="E175">
        <v>4.7300000000000004</v>
      </c>
      <c r="F175">
        <v>343.6</v>
      </c>
      <c r="G175">
        <v>2.8</v>
      </c>
      <c r="H175">
        <v>0</v>
      </c>
      <c r="I175">
        <v>0</v>
      </c>
      <c r="J175">
        <v>0</v>
      </c>
      <c r="K175">
        <v>0</v>
      </c>
    </row>
    <row r="176" spans="1:12">
      <c r="A176">
        <v>13</v>
      </c>
      <c r="B176">
        <v>2</v>
      </c>
      <c r="C176">
        <v>3</v>
      </c>
      <c r="D176">
        <v>1</v>
      </c>
      <c r="E176">
        <v>5.19</v>
      </c>
      <c r="F176">
        <v>72.099999999999994</v>
      </c>
      <c r="G176">
        <v>-15.1</v>
      </c>
      <c r="H176">
        <v>0</v>
      </c>
      <c r="I176">
        <v>0</v>
      </c>
      <c r="J176">
        <v>0</v>
      </c>
      <c r="K176">
        <v>0</v>
      </c>
    </row>
    <row r="177" spans="1:11">
      <c r="A177">
        <v>13</v>
      </c>
      <c r="B177">
        <v>3</v>
      </c>
      <c r="C177">
        <v>3</v>
      </c>
      <c r="D177">
        <v>1</v>
      </c>
      <c r="E177">
        <v>5.91</v>
      </c>
      <c r="F177">
        <v>8.4</v>
      </c>
      <c r="G177">
        <v>20.9</v>
      </c>
      <c r="H177">
        <v>0</v>
      </c>
      <c r="I177">
        <v>0</v>
      </c>
      <c r="J177">
        <v>0</v>
      </c>
      <c r="K177">
        <v>0</v>
      </c>
    </row>
    <row r="178" spans="1:11">
      <c r="A178">
        <v>13</v>
      </c>
      <c r="B178">
        <v>4</v>
      </c>
      <c r="C178">
        <v>3</v>
      </c>
      <c r="D178">
        <v>1</v>
      </c>
      <c r="E178">
        <v>7.15</v>
      </c>
      <c r="F178">
        <v>53.8</v>
      </c>
      <c r="G178">
        <v>-11.7</v>
      </c>
      <c r="H178">
        <v>0</v>
      </c>
      <c r="I178">
        <v>0</v>
      </c>
      <c r="J178">
        <v>0</v>
      </c>
      <c r="K178">
        <v>0</v>
      </c>
    </row>
    <row r="179" spans="1:11">
      <c r="A179">
        <v>13</v>
      </c>
      <c r="B179">
        <v>5</v>
      </c>
      <c r="C179">
        <v>3</v>
      </c>
      <c r="D179">
        <v>1</v>
      </c>
      <c r="E179">
        <v>4.26</v>
      </c>
      <c r="F179">
        <v>183</v>
      </c>
      <c r="G179">
        <v>8.3000000000000007</v>
      </c>
      <c r="H179">
        <v>0</v>
      </c>
      <c r="I179">
        <v>0</v>
      </c>
      <c r="J179">
        <v>0</v>
      </c>
      <c r="K179">
        <v>0</v>
      </c>
    </row>
    <row r="180" spans="1:11">
      <c r="A180">
        <v>13</v>
      </c>
      <c r="B180">
        <v>6</v>
      </c>
      <c r="C180">
        <v>3</v>
      </c>
      <c r="D180">
        <v>1</v>
      </c>
      <c r="E180">
        <v>5.78</v>
      </c>
      <c r="F180">
        <v>212.7</v>
      </c>
      <c r="G180">
        <v>-1.6</v>
      </c>
      <c r="H180">
        <v>0</v>
      </c>
      <c r="I180">
        <v>0</v>
      </c>
      <c r="J180">
        <v>0</v>
      </c>
      <c r="K180">
        <v>0</v>
      </c>
    </row>
    <row r="181" spans="1:11">
      <c r="A181">
        <v>13</v>
      </c>
      <c r="B181">
        <v>7</v>
      </c>
      <c r="C181">
        <v>3</v>
      </c>
      <c r="D181">
        <v>1</v>
      </c>
      <c r="E181">
        <v>1.92</v>
      </c>
      <c r="F181">
        <v>263.89999999999998</v>
      </c>
      <c r="G181">
        <v>-26.8</v>
      </c>
      <c r="H181">
        <v>0</v>
      </c>
      <c r="I181">
        <v>0</v>
      </c>
      <c r="J181">
        <v>0</v>
      </c>
      <c r="K181">
        <v>0</v>
      </c>
    </row>
    <row r="182" spans="1:11">
      <c r="A182">
        <v>13</v>
      </c>
      <c r="B182">
        <v>8</v>
      </c>
      <c r="C182">
        <v>3</v>
      </c>
      <c r="D182">
        <v>1</v>
      </c>
      <c r="E182">
        <v>10.06</v>
      </c>
      <c r="F182">
        <v>204.3</v>
      </c>
      <c r="G182">
        <v>0.7</v>
      </c>
      <c r="H182">
        <v>0</v>
      </c>
      <c r="I182">
        <v>0</v>
      </c>
      <c r="J182">
        <v>0</v>
      </c>
      <c r="K182">
        <v>0</v>
      </c>
    </row>
    <row r="183" spans="1:11">
      <c r="A183">
        <v>13</v>
      </c>
      <c r="B183">
        <v>9</v>
      </c>
      <c r="C183">
        <v>3</v>
      </c>
      <c r="D183">
        <v>1</v>
      </c>
      <c r="E183">
        <v>2.85</v>
      </c>
      <c r="F183">
        <v>343.7</v>
      </c>
      <c r="G183">
        <v>14.8</v>
      </c>
      <c r="H183">
        <v>0</v>
      </c>
      <c r="I183">
        <v>0</v>
      </c>
      <c r="J183">
        <v>0</v>
      </c>
      <c r="K18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8"/>
  <sheetViews>
    <sheetView topLeftCell="A10" zoomScale="85" zoomScaleNormal="85" workbookViewId="0">
      <selection activeCell="A5" sqref="A5"/>
    </sheetView>
  </sheetViews>
  <sheetFormatPr baseColWidth="10" defaultRowHeight="15"/>
  <cols>
    <col min="1" max="1" width="4.85546875" customWidth="1"/>
    <col min="2" max="2" width="6.5703125" customWidth="1"/>
    <col min="3" max="3" width="7.28515625" customWidth="1"/>
    <col min="4" max="4" width="5.5703125" customWidth="1"/>
    <col min="5" max="5" width="6.5703125" customWidth="1"/>
    <col min="6" max="6" width="54" customWidth="1"/>
    <col min="7" max="7" width="10.5703125" customWidth="1"/>
    <col min="8" max="8" width="9.85546875" customWidth="1"/>
    <col min="9" max="9" width="13" customWidth="1"/>
    <col min="10" max="10" width="7.28515625" customWidth="1"/>
    <col min="11" max="13" width="5.7109375" bestFit="1" customWidth="1"/>
    <col min="14" max="14" width="5.5703125" bestFit="1" customWidth="1"/>
    <col min="15" max="15" width="7.5703125" bestFit="1" customWidth="1"/>
    <col min="16" max="16" width="6.5703125" customWidth="1"/>
    <col min="17" max="17" width="1.42578125" customWidth="1"/>
  </cols>
  <sheetData>
    <row r="1" spans="1:18">
      <c r="A1" t="s">
        <v>0</v>
      </c>
    </row>
    <row r="3" spans="1:18">
      <c r="A3" t="s">
        <v>1</v>
      </c>
    </row>
    <row r="7" spans="1:18" s="44" customFormat="1" ht="23.25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9" spans="1:18" s="43" customFormat="1" ht="18.75">
      <c r="A9" s="45" t="s">
        <v>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>
      <c r="K10" s="46" t="s">
        <v>62</v>
      </c>
      <c r="L10" s="46"/>
      <c r="M10" s="46"/>
      <c r="N10" s="46"/>
      <c r="O10" s="46"/>
      <c r="P10" s="46"/>
      <c r="Q10" s="46"/>
      <c r="R10" s="46"/>
    </row>
    <row r="11" spans="1:18">
      <c r="A11" s="26" t="s">
        <v>4</v>
      </c>
      <c r="B11" s="26" t="s">
        <v>5</v>
      </c>
      <c r="C11" s="26" t="s">
        <v>6</v>
      </c>
      <c r="D11" s="26" t="s">
        <v>7</v>
      </c>
      <c r="E11" s="26" t="s">
        <v>8</v>
      </c>
      <c r="F11" s="26" t="s">
        <v>9</v>
      </c>
      <c r="G11" s="26" t="s">
        <v>63</v>
      </c>
      <c r="H11" s="26" t="s">
        <v>10</v>
      </c>
      <c r="I11" s="26" t="s">
        <v>59</v>
      </c>
      <c r="K11" s="26" t="s">
        <v>64</v>
      </c>
      <c r="L11" s="26" t="s">
        <v>65</v>
      </c>
      <c r="M11" s="26" t="s">
        <v>66</v>
      </c>
      <c r="N11" s="26" t="s">
        <v>60</v>
      </c>
      <c r="O11" s="26" t="s">
        <v>61</v>
      </c>
      <c r="P11" s="26" t="s">
        <v>48</v>
      </c>
      <c r="R11" s="26" t="s">
        <v>67</v>
      </c>
    </row>
    <row r="12" spans="1:18" s="30" customFormat="1">
      <c r="A12" s="30">
        <v>1</v>
      </c>
      <c r="B12" s="30">
        <v>1</v>
      </c>
      <c r="C12" s="30">
        <v>0</v>
      </c>
      <c r="D12" s="30">
        <v>1</v>
      </c>
      <c r="E12" s="30">
        <v>9</v>
      </c>
      <c r="F12" s="30" t="s">
        <v>11</v>
      </c>
      <c r="G12" s="30">
        <v>9</v>
      </c>
      <c r="H12" s="30">
        <v>47.88</v>
      </c>
      <c r="I12" s="31">
        <f t="shared" ref="I12:I25" si="0">(H12-H$26)/H12</f>
        <v>2.148227712137568E-3</v>
      </c>
      <c r="K12" s="32">
        <v>-0.01</v>
      </c>
      <c r="L12" s="32">
        <v>-0.04</v>
      </c>
      <c r="M12" s="32">
        <v>0.14000000000000001</v>
      </c>
      <c r="N12" s="32">
        <v>0.14000000000000001</v>
      </c>
      <c r="O12" s="32">
        <v>199.68</v>
      </c>
      <c r="P12" s="32">
        <v>72.7</v>
      </c>
      <c r="R12" s="39">
        <f>N12/H12</f>
        <v>2.9239766081871348E-3</v>
      </c>
    </row>
    <row r="13" spans="1:18" s="33" customFormat="1">
      <c r="A13" s="33">
        <v>2</v>
      </c>
      <c r="B13" s="33">
        <v>1</v>
      </c>
      <c r="C13" s="33">
        <v>0</v>
      </c>
      <c r="D13" s="33">
        <v>2</v>
      </c>
      <c r="E13" s="33">
        <v>9</v>
      </c>
      <c r="F13" s="33" t="s">
        <v>12</v>
      </c>
      <c r="G13" s="33">
        <v>9</v>
      </c>
      <c r="H13" s="33">
        <v>47.7</v>
      </c>
      <c r="I13" s="34">
        <f t="shared" si="0"/>
        <v>-1.6172506738543597E-3</v>
      </c>
      <c r="K13" s="35">
        <v>0.6</v>
      </c>
      <c r="L13" s="35">
        <v>-0.34</v>
      </c>
      <c r="M13" s="35">
        <v>0.09</v>
      </c>
      <c r="N13" s="35">
        <v>0.69</v>
      </c>
      <c r="O13" s="35">
        <v>119.73</v>
      </c>
      <c r="P13" s="35">
        <v>7.21</v>
      </c>
      <c r="R13" s="40">
        <f t="shared" ref="R13:R25" si="1">N13/H13</f>
        <v>1.4465408805031445E-2</v>
      </c>
    </row>
    <row r="14" spans="1:18" s="27" customFormat="1">
      <c r="A14" s="27">
        <v>3</v>
      </c>
      <c r="B14" s="27">
        <v>1</v>
      </c>
      <c r="C14" s="27">
        <v>0</v>
      </c>
      <c r="D14" s="27">
        <v>3</v>
      </c>
      <c r="E14" s="27">
        <v>9</v>
      </c>
      <c r="F14" s="27" t="s">
        <v>13</v>
      </c>
      <c r="G14" s="27">
        <v>9</v>
      </c>
      <c r="H14" s="27">
        <v>47.74</v>
      </c>
      <c r="I14" s="28">
        <f t="shared" si="0"/>
        <v>-7.7802381949840412E-4</v>
      </c>
      <c r="K14" s="36">
        <v>-0.09</v>
      </c>
      <c r="L14" s="36">
        <v>-0.09</v>
      </c>
      <c r="M14" s="36">
        <v>-0.14000000000000001</v>
      </c>
      <c r="N14" s="36">
        <v>0.19</v>
      </c>
      <c r="O14" s="36">
        <v>225.62</v>
      </c>
      <c r="P14" s="36">
        <v>-48.55</v>
      </c>
      <c r="R14" s="41">
        <f t="shared" si="1"/>
        <v>3.9798910766652698E-3</v>
      </c>
    </row>
    <row r="15" spans="1:18" s="33" customFormat="1">
      <c r="A15" s="33">
        <v>30</v>
      </c>
      <c r="B15" s="33">
        <v>1</v>
      </c>
      <c r="C15" s="33">
        <v>0</v>
      </c>
      <c r="D15" s="33">
        <v>30</v>
      </c>
      <c r="E15" s="33">
        <v>9</v>
      </c>
      <c r="F15" s="33" t="s">
        <v>15</v>
      </c>
      <c r="G15" s="33">
        <v>9</v>
      </c>
      <c r="H15" s="33">
        <v>47.78</v>
      </c>
      <c r="I15" s="34">
        <f t="shared" si="0"/>
        <v>5.979788315498815E-5</v>
      </c>
      <c r="K15" s="35">
        <v>0.28000000000000003</v>
      </c>
      <c r="L15" s="35">
        <v>-0.26</v>
      </c>
      <c r="M15" s="35">
        <v>0.09</v>
      </c>
      <c r="N15" s="35">
        <v>0.39</v>
      </c>
      <c r="O15" s="35">
        <v>132.11000000000001</v>
      </c>
      <c r="P15" s="35">
        <v>13.48</v>
      </c>
      <c r="R15" s="40">
        <f t="shared" si="1"/>
        <v>8.1624110506488077E-3</v>
      </c>
    </row>
    <row r="16" spans="1:18" s="33" customFormat="1">
      <c r="A16" s="33">
        <v>4</v>
      </c>
      <c r="B16" s="33">
        <v>1</v>
      </c>
      <c r="C16" s="33">
        <v>0</v>
      </c>
      <c r="D16" s="33">
        <v>4</v>
      </c>
      <c r="E16" s="33">
        <v>9</v>
      </c>
      <c r="F16" s="33" t="s">
        <v>14</v>
      </c>
      <c r="G16" s="33">
        <v>9</v>
      </c>
      <c r="H16" s="33">
        <v>47.69</v>
      </c>
      <c r="I16" s="34">
        <f t="shared" si="0"/>
        <v>-1.8272773567384794E-3</v>
      </c>
      <c r="K16" s="35">
        <v>0.39</v>
      </c>
      <c r="L16" s="35">
        <v>-0.21</v>
      </c>
      <c r="M16" s="35">
        <v>0.18</v>
      </c>
      <c r="N16" s="35">
        <v>0.48</v>
      </c>
      <c r="O16" s="35">
        <v>118.93</v>
      </c>
      <c r="P16" s="35">
        <v>21.72</v>
      </c>
      <c r="R16" s="40">
        <f t="shared" si="1"/>
        <v>1.0065003145313483E-2</v>
      </c>
    </row>
    <row r="17" spans="1:18" s="33" customFormat="1">
      <c r="A17" s="33">
        <v>5</v>
      </c>
      <c r="B17" s="33">
        <v>1</v>
      </c>
      <c r="C17" s="33">
        <v>0</v>
      </c>
      <c r="D17" s="33">
        <v>5</v>
      </c>
      <c r="E17" s="33">
        <v>9</v>
      </c>
      <c r="F17" s="33" t="s">
        <v>16</v>
      </c>
      <c r="G17" s="33">
        <v>9</v>
      </c>
      <c r="H17" s="33">
        <v>47.76</v>
      </c>
      <c r="I17" s="34">
        <f t="shared" si="0"/>
        <v>-3.5893754486720673E-4</v>
      </c>
      <c r="K17" s="35">
        <v>0.28000000000000003</v>
      </c>
      <c r="L17" s="35">
        <v>-0.09</v>
      </c>
      <c r="M17" s="35">
        <v>0.13</v>
      </c>
      <c r="N17" s="35">
        <v>0.32</v>
      </c>
      <c r="O17" s="35">
        <v>108.73</v>
      </c>
      <c r="P17" s="35">
        <v>24.26</v>
      </c>
      <c r="R17" s="40">
        <f t="shared" si="1"/>
        <v>6.7001675041876048E-3</v>
      </c>
    </row>
    <row r="18" spans="1:18" s="27" customFormat="1">
      <c r="A18" s="27">
        <v>6</v>
      </c>
      <c r="B18" s="27">
        <v>1</v>
      </c>
      <c r="C18" s="27">
        <v>0</v>
      </c>
      <c r="D18" s="27">
        <v>6</v>
      </c>
      <c r="E18" s="27">
        <v>9</v>
      </c>
      <c r="F18" s="27" t="s">
        <v>70</v>
      </c>
      <c r="G18" s="27">
        <v>9</v>
      </c>
      <c r="H18" s="27">
        <v>47.73</v>
      </c>
      <c r="I18" s="28">
        <f t="shared" si="0"/>
        <v>-9.876986621173043E-4</v>
      </c>
      <c r="K18" s="36">
        <v>-0.23</v>
      </c>
      <c r="L18" s="36">
        <v>0.06</v>
      </c>
      <c r="M18" s="36">
        <v>0.09</v>
      </c>
      <c r="N18" s="36">
        <v>0.25</v>
      </c>
      <c r="O18" s="36">
        <v>284.69</v>
      </c>
      <c r="P18" s="36">
        <v>20.3</v>
      </c>
      <c r="R18" s="41">
        <f t="shared" si="1"/>
        <v>5.2377959354703548E-3</v>
      </c>
    </row>
    <row r="19" spans="1:18" s="27" customFormat="1">
      <c r="A19" s="27">
        <v>7</v>
      </c>
      <c r="B19" s="27">
        <v>1</v>
      </c>
      <c r="C19" s="27">
        <v>0</v>
      </c>
      <c r="D19" s="27">
        <v>7</v>
      </c>
      <c r="E19" s="27">
        <v>9</v>
      </c>
      <c r="F19" s="27" t="s">
        <v>17</v>
      </c>
      <c r="G19" s="27">
        <v>9</v>
      </c>
      <c r="H19" s="27">
        <v>47.96</v>
      </c>
      <c r="I19" s="28">
        <f t="shared" si="0"/>
        <v>3.8127010604075279E-3</v>
      </c>
      <c r="K19" s="36">
        <v>-0.09</v>
      </c>
      <c r="L19" s="36">
        <v>0.15</v>
      </c>
      <c r="M19" s="36">
        <v>-0.09</v>
      </c>
      <c r="N19" s="36">
        <v>0.19</v>
      </c>
      <c r="O19" s="36">
        <v>327.39999999999998</v>
      </c>
      <c r="P19" s="36">
        <v>-27.36</v>
      </c>
      <c r="R19" s="41">
        <f t="shared" si="1"/>
        <v>3.9616346955796498E-3</v>
      </c>
    </row>
    <row r="20" spans="1:18" s="33" customFormat="1">
      <c r="A20" s="33">
        <v>8</v>
      </c>
      <c r="B20" s="33">
        <v>1</v>
      </c>
      <c r="C20" s="33">
        <v>0</v>
      </c>
      <c r="D20" s="33">
        <v>8</v>
      </c>
      <c r="E20" s="33">
        <v>9</v>
      </c>
      <c r="F20" s="33" t="s">
        <v>18</v>
      </c>
      <c r="G20" s="33">
        <v>9</v>
      </c>
      <c r="H20" s="33">
        <v>47.73</v>
      </c>
      <c r="I20" s="34">
        <f t="shared" si="0"/>
        <v>-9.876986621173043E-4</v>
      </c>
      <c r="K20" s="35">
        <v>0.52</v>
      </c>
      <c r="L20" s="35">
        <v>-0.26</v>
      </c>
      <c r="M20" s="35">
        <v>0.04</v>
      </c>
      <c r="N20" s="35">
        <v>0.57999999999999996</v>
      </c>
      <c r="O20" s="35">
        <v>116.99</v>
      </c>
      <c r="P20" s="35">
        <v>4.1500000000000004</v>
      </c>
      <c r="R20" s="40">
        <f t="shared" si="1"/>
        <v>1.2151686570291221E-2</v>
      </c>
    </row>
    <row r="21" spans="1:18" s="33" customFormat="1">
      <c r="A21" s="33">
        <v>9</v>
      </c>
      <c r="B21" s="33">
        <v>1</v>
      </c>
      <c r="C21" s="33">
        <v>0</v>
      </c>
      <c r="D21" s="33">
        <v>9</v>
      </c>
      <c r="E21" s="33">
        <v>9</v>
      </c>
      <c r="F21" s="33" t="s">
        <v>19</v>
      </c>
      <c r="G21" s="33">
        <v>9</v>
      </c>
      <c r="H21" s="33">
        <v>47.71</v>
      </c>
      <c r="I21" s="34">
        <f t="shared" si="0"/>
        <v>-1.4073120340149852E-3</v>
      </c>
      <c r="K21" s="35">
        <v>0.49</v>
      </c>
      <c r="L21" s="35">
        <v>-0.28999999999999998</v>
      </c>
      <c r="M21" s="35">
        <v>0.06</v>
      </c>
      <c r="N21" s="35">
        <v>0.56999999999999995</v>
      </c>
      <c r="O21" s="35">
        <v>120.24</v>
      </c>
      <c r="P21" s="35">
        <v>6.3</v>
      </c>
      <c r="R21" s="40">
        <f t="shared" si="1"/>
        <v>1.1947180884510583E-2</v>
      </c>
    </row>
    <row r="22" spans="1:18" s="33" customFormat="1">
      <c r="A22" s="33">
        <v>10</v>
      </c>
      <c r="B22" s="33">
        <v>1</v>
      </c>
      <c r="C22" s="33">
        <v>0</v>
      </c>
      <c r="D22" s="33">
        <v>10</v>
      </c>
      <c r="E22" s="33">
        <v>9</v>
      </c>
      <c r="F22" s="33" t="s">
        <v>20</v>
      </c>
      <c r="G22" s="33">
        <v>9</v>
      </c>
      <c r="H22" s="33">
        <v>47.69</v>
      </c>
      <c r="I22" s="34">
        <f t="shared" si="0"/>
        <v>-1.8272773567384794E-3</v>
      </c>
      <c r="K22" s="35">
        <v>0.27</v>
      </c>
      <c r="L22" s="35">
        <v>-0.11</v>
      </c>
      <c r="M22" s="35">
        <v>-0.17</v>
      </c>
      <c r="N22" s="35">
        <v>0.32</v>
      </c>
      <c r="O22" s="35">
        <v>115.47</v>
      </c>
      <c r="P22" s="35">
        <v>-32.53</v>
      </c>
      <c r="R22" s="40">
        <f t="shared" si="1"/>
        <v>6.7100020968756556E-3</v>
      </c>
    </row>
    <row r="23" spans="1:18" s="27" customFormat="1">
      <c r="A23" s="27">
        <v>11</v>
      </c>
      <c r="B23" s="27">
        <v>1</v>
      </c>
      <c r="C23" s="27">
        <v>0</v>
      </c>
      <c r="D23" s="27">
        <v>11</v>
      </c>
      <c r="E23" s="27">
        <v>9</v>
      </c>
      <c r="F23" s="27" t="s">
        <v>21</v>
      </c>
      <c r="G23" s="27">
        <v>9</v>
      </c>
      <c r="H23" s="27">
        <v>47.72</v>
      </c>
      <c r="I23" s="28">
        <f t="shared" si="0"/>
        <v>-1.1974613818704304E-3</v>
      </c>
      <c r="K23" s="36">
        <v>0.63</v>
      </c>
      <c r="L23" s="36">
        <v>-0.3</v>
      </c>
      <c r="M23" s="36">
        <v>-0.13</v>
      </c>
      <c r="N23" s="36">
        <v>0.71</v>
      </c>
      <c r="O23" s="36">
        <v>115.45</v>
      </c>
      <c r="P23" s="36">
        <v>-10.23</v>
      </c>
      <c r="R23" s="41">
        <f t="shared" si="1"/>
        <v>1.487845766974015E-2</v>
      </c>
    </row>
    <row r="24" spans="1:18" s="30" customFormat="1">
      <c r="A24" s="30">
        <v>12</v>
      </c>
      <c r="B24" s="30">
        <v>1</v>
      </c>
      <c r="C24" s="30">
        <v>0</v>
      </c>
      <c r="D24" s="30">
        <v>12</v>
      </c>
      <c r="E24" s="30">
        <v>9</v>
      </c>
      <c r="F24" s="30" t="s">
        <v>22</v>
      </c>
      <c r="G24" s="30">
        <v>9</v>
      </c>
      <c r="H24" s="30">
        <v>47.94</v>
      </c>
      <c r="I24" s="31">
        <f t="shared" si="0"/>
        <v>3.3971035222599487E-3</v>
      </c>
      <c r="K24" s="32">
        <v>-0.17</v>
      </c>
      <c r="L24" s="32">
        <v>-0.22</v>
      </c>
      <c r="M24" s="32">
        <v>-0.12</v>
      </c>
      <c r="N24" s="32">
        <v>0.3</v>
      </c>
      <c r="O24" s="32">
        <v>217.02</v>
      </c>
      <c r="P24" s="32">
        <v>-23.96</v>
      </c>
      <c r="R24" s="39">
        <f t="shared" si="1"/>
        <v>6.2578222778473091E-3</v>
      </c>
    </row>
    <row r="25" spans="1:18" s="27" customFormat="1">
      <c r="A25" s="27">
        <v>13</v>
      </c>
      <c r="B25" s="27">
        <v>1</v>
      </c>
      <c r="C25" s="27">
        <v>0</v>
      </c>
      <c r="D25" s="27">
        <v>13</v>
      </c>
      <c r="E25" s="27">
        <v>9</v>
      </c>
      <c r="F25" s="27" t="s">
        <v>23</v>
      </c>
      <c r="G25" s="27">
        <v>9</v>
      </c>
      <c r="H25" s="27">
        <v>47.85</v>
      </c>
      <c r="I25" s="28">
        <f t="shared" si="0"/>
        <v>1.5226153157188217E-3</v>
      </c>
      <c r="K25" s="36">
        <v>7.0000000000000007E-2</v>
      </c>
      <c r="L25" s="36">
        <v>0.11</v>
      </c>
      <c r="M25" s="36">
        <v>0.02</v>
      </c>
      <c r="N25" s="36">
        <v>0.13</v>
      </c>
      <c r="O25" s="36">
        <v>32.28</v>
      </c>
      <c r="P25" s="36">
        <v>10.55</v>
      </c>
      <c r="R25" s="41">
        <f t="shared" si="1"/>
        <v>2.7168234064785788E-3</v>
      </c>
    </row>
    <row r="26" spans="1:18">
      <c r="G26" s="1" t="s">
        <v>24</v>
      </c>
      <c r="H26" s="38">
        <f>AVERAGE(H12:H25)</f>
        <v>47.777142857142856</v>
      </c>
      <c r="I26" s="2">
        <f>AVERAGE(I12:I25)</f>
        <v>-3.4637141527213405E-6</v>
      </c>
      <c r="K26" s="38">
        <f t="shared" ref="K26:P26" si="2">AVERAGE(K19:K25)</f>
        <v>0.24571428571428572</v>
      </c>
      <c r="L26" s="38">
        <f t="shared" si="2"/>
        <v>-0.13142857142857142</v>
      </c>
      <c r="M26" s="38">
        <f t="shared" si="2"/>
        <v>-5.5714285714285716E-2</v>
      </c>
      <c r="N26" s="38">
        <f t="shared" si="2"/>
        <v>0.39999999999999997</v>
      </c>
      <c r="O26" s="38">
        <f t="shared" si="2"/>
        <v>149.26428571428573</v>
      </c>
      <c r="P26" s="38">
        <f t="shared" si="2"/>
        <v>-10.44</v>
      </c>
      <c r="R26" s="42">
        <f>AVERAGE(R12:R25)</f>
        <v>7.8684472662019465E-3</v>
      </c>
    </row>
    <row r="27" spans="1:18">
      <c r="G27" s="1" t="s">
        <v>26</v>
      </c>
      <c r="H27" s="1">
        <f>MAX(H12:H25)</f>
        <v>47.96</v>
      </c>
      <c r="I27" s="3">
        <f t="shared" ref="I27:I28" si="3">(H27-H$26)/H27</f>
        <v>3.8127010604075279E-3</v>
      </c>
      <c r="K27" s="1">
        <f t="shared" ref="K27:P27" si="4">MAX(K19:K25)</f>
        <v>0.63</v>
      </c>
      <c r="L27" s="1">
        <f t="shared" si="4"/>
        <v>0.15</v>
      </c>
      <c r="M27" s="1">
        <f t="shared" si="4"/>
        <v>0.06</v>
      </c>
      <c r="N27" s="1">
        <f t="shared" si="4"/>
        <v>0.71</v>
      </c>
      <c r="O27" s="1">
        <f t="shared" si="4"/>
        <v>327.39999999999998</v>
      </c>
      <c r="P27" s="1">
        <f t="shared" si="4"/>
        <v>10.55</v>
      </c>
      <c r="R27" s="42">
        <f>MAX(R12:R25)</f>
        <v>1.487845766974015E-2</v>
      </c>
    </row>
    <row r="28" spans="1:18">
      <c r="A28" s="29"/>
      <c r="G28" s="1" t="s">
        <v>25</v>
      </c>
      <c r="H28" s="1">
        <f>MIN(H12:H25)</f>
        <v>47.69</v>
      </c>
      <c r="I28" s="3">
        <f t="shared" si="3"/>
        <v>-1.8272773567384794E-3</v>
      </c>
      <c r="K28" s="1">
        <f t="shared" ref="K28:P28" si="5">MIN(K19:K25)</f>
        <v>-0.17</v>
      </c>
      <c r="L28" s="1">
        <f t="shared" si="5"/>
        <v>-0.3</v>
      </c>
      <c r="M28" s="1">
        <f t="shared" si="5"/>
        <v>-0.17</v>
      </c>
      <c r="N28" s="1">
        <f t="shared" si="5"/>
        <v>0.13</v>
      </c>
      <c r="O28" s="1">
        <f t="shared" si="5"/>
        <v>32.28</v>
      </c>
      <c r="P28" s="1">
        <f t="shared" si="5"/>
        <v>-32.53</v>
      </c>
      <c r="R28" s="42">
        <f>MIN(R12:R25)</f>
        <v>2.7168234064785788E-3</v>
      </c>
    </row>
    <row r="29" spans="1:18">
      <c r="G29" s="1" t="s">
        <v>58</v>
      </c>
      <c r="H29" s="37">
        <f>STDEV(H12:H25)</f>
        <v>9.2356214353287683E-2</v>
      </c>
      <c r="I29" s="2">
        <f>STDEV(I12:I25)</f>
        <v>1.9296617779470001E-3</v>
      </c>
      <c r="K29" s="37">
        <f t="shared" ref="K29:P29" si="6">STDEV(K12:K25)</f>
        <v>0.29545271650859412</v>
      </c>
      <c r="L29" s="37">
        <f t="shared" si="6"/>
        <v>0.15940996976832553</v>
      </c>
      <c r="M29" s="37">
        <f t="shared" si="6"/>
        <v>0.11900918793600272</v>
      </c>
      <c r="N29" s="37">
        <f t="shared" si="6"/>
        <v>0.19879306154562162</v>
      </c>
      <c r="O29" s="37">
        <f t="shared" si="6"/>
        <v>79.964154153286373</v>
      </c>
      <c r="P29" s="37">
        <f t="shared" si="6"/>
        <v>30.253852756192995</v>
      </c>
      <c r="R29" s="37">
        <f>STDEV(R12:R25)</f>
        <v>4.1708328902142489E-3</v>
      </c>
    </row>
    <row r="30" spans="1:18">
      <c r="G30" s="1"/>
      <c r="H30" s="37"/>
      <c r="I30" s="2"/>
      <c r="K30" s="37"/>
      <c r="L30" s="37"/>
      <c r="M30" s="37"/>
      <c r="N30" s="37"/>
      <c r="O30" s="37"/>
      <c r="P30" s="37"/>
      <c r="R30" s="37"/>
    </row>
    <row r="31" spans="1:18" s="43" customFormat="1" ht="18.75">
      <c r="A31" s="45" t="s">
        <v>31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18">
      <c r="K32" s="46" t="s">
        <v>62</v>
      </c>
      <c r="L32" s="46"/>
      <c r="M32" s="46"/>
      <c r="N32" s="46"/>
      <c r="O32" s="46"/>
      <c r="P32" s="46"/>
      <c r="Q32" s="46"/>
      <c r="R32" s="46"/>
    </row>
    <row r="33" spans="1:18">
      <c r="A33" s="26" t="s">
        <v>4</v>
      </c>
      <c r="B33" s="26" t="s">
        <v>5</v>
      </c>
      <c r="C33" s="26" t="s">
        <v>6</v>
      </c>
      <c r="D33" s="26" t="s">
        <v>7</v>
      </c>
      <c r="E33" s="26" t="s">
        <v>8</v>
      </c>
      <c r="F33" s="26" t="s">
        <v>9</v>
      </c>
      <c r="G33" s="26" t="s">
        <v>63</v>
      </c>
      <c r="H33" s="26" t="s">
        <v>10</v>
      </c>
      <c r="I33" s="26" t="s">
        <v>59</v>
      </c>
      <c r="K33" s="26" t="s">
        <v>64</v>
      </c>
      <c r="L33" s="26" t="s">
        <v>65</v>
      </c>
      <c r="M33" s="26" t="s">
        <v>66</v>
      </c>
      <c r="N33" s="26" t="s">
        <v>60</v>
      </c>
      <c r="O33" s="26" t="s">
        <v>61</v>
      </c>
      <c r="P33" s="26" t="s">
        <v>48</v>
      </c>
      <c r="R33" s="26" t="s">
        <v>67</v>
      </c>
    </row>
    <row r="34" spans="1:18" s="33" customFormat="1">
      <c r="A34" s="33">
        <v>2</v>
      </c>
      <c r="B34" s="33">
        <v>1</v>
      </c>
      <c r="C34" s="33">
        <v>0</v>
      </c>
      <c r="D34" s="33">
        <v>2</v>
      </c>
      <c r="E34" s="33">
        <v>9</v>
      </c>
      <c r="F34" s="33" t="s">
        <v>12</v>
      </c>
      <c r="G34" s="33">
        <v>9</v>
      </c>
      <c r="H34" s="33">
        <v>47.7</v>
      </c>
      <c r="I34" s="34">
        <f>(H34-H$41)/H34</f>
        <v>-4.7918538484573067E-4</v>
      </c>
      <c r="K34" s="35">
        <v>0.6</v>
      </c>
      <c r="L34" s="35">
        <v>-0.34</v>
      </c>
      <c r="M34" s="35">
        <v>0.09</v>
      </c>
      <c r="N34" s="35">
        <v>0.69</v>
      </c>
      <c r="O34" s="35">
        <v>119.73</v>
      </c>
      <c r="P34" s="35">
        <v>7.21</v>
      </c>
      <c r="R34" s="40">
        <f t="shared" ref="R34:R40" si="7">N34/H34</f>
        <v>1.4465408805031445E-2</v>
      </c>
    </row>
    <row r="35" spans="1:18" s="33" customFormat="1">
      <c r="A35" s="33">
        <v>30</v>
      </c>
      <c r="B35" s="33">
        <v>1</v>
      </c>
      <c r="C35" s="33">
        <v>0</v>
      </c>
      <c r="D35" s="33">
        <v>30</v>
      </c>
      <c r="E35" s="33">
        <v>9</v>
      </c>
      <c r="F35" s="33" t="s">
        <v>15</v>
      </c>
      <c r="G35" s="33">
        <v>9</v>
      </c>
      <c r="H35" s="33">
        <v>47.78</v>
      </c>
      <c r="I35" s="34">
        <f t="shared" ref="I35:I40" si="8">(H35-H$26)/H35</f>
        <v>5.979788315498815E-5</v>
      </c>
      <c r="K35" s="35">
        <v>0.28000000000000003</v>
      </c>
      <c r="L35" s="35">
        <v>-0.26</v>
      </c>
      <c r="M35" s="35">
        <v>0.09</v>
      </c>
      <c r="N35" s="35">
        <v>0.39</v>
      </c>
      <c r="O35" s="35">
        <v>132.11000000000001</v>
      </c>
      <c r="P35" s="35">
        <v>13.48</v>
      </c>
      <c r="R35" s="40">
        <f t="shared" si="7"/>
        <v>8.1624110506488077E-3</v>
      </c>
    </row>
    <row r="36" spans="1:18" s="33" customFormat="1">
      <c r="A36" s="33">
        <v>4</v>
      </c>
      <c r="B36" s="33">
        <v>1</v>
      </c>
      <c r="C36" s="33">
        <v>0</v>
      </c>
      <c r="D36" s="33">
        <v>4</v>
      </c>
      <c r="E36" s="33">
        <v>9</v>
      </c>
      <c r="F36" s="33" t="s">
        <v>14</v>
      </c>
      <c r="G36" s="33">
        <v>9</v>
      </c>
      <c r="H36" s="33">
        <v>47.69</v>
      </c>
      <c r="I36" s="34">
        <f t="shared" si="8"/>
        <v>-1.8272773567384794E-3</v>
      </c>
      <c r="K36" s="35">
        <v>0.39</v>
      </c>
      <c r="L36" s="35">
        <v>-0.21</v>
      </c>
      <c r="M36" s="35">
        <v>0.18</v>
      </c>
      <c r="N36" s="35">
        <v>0.48</v>
      </c>
      <c r="O36" s="35">
        <v>118.93</v>
      </c>
      <c r="P36" s="35">
        <v>21.72</v>
      </c>
      <c r="R36" s="40">
        <f t="shared" si="7"/>
        <v>1.0065003145313483E-2</v>
      </c>
    </row>
    <row r="37" spans="1:18" s="33" customFormat="1">
      <c r="A37" s="33">
        <v>5</v>
      </c>
      <c r="B37" s="33">
        <v>1</v>
      </c>
      <c r="C37" s="33">
        <v>0</v>
      </c>
      <c r="D37" s="33">
        <v>5</v>
      </c>
      <c r="E37" s="33">
        <v>9</v>
      </c>
      <c r="F37" s="33" t="s">
        <v>16</v>
      </c>
      <c r="G37" s="33">
        <v>9</v>
      </c>
      <c r="H37" s="33">
        <v>47.76</v>
      </c>
      <c r="I37" s="34">
        <f t="shared" si="8"/>
        <v>-3.5893754486720673E-4</v>
      </c>
      <c r="K37" s="35">
        <v>0.28000000000000003</v>
      </c>
      <c r="L37" s="35">
        <v>-0.09</v>
      </c>
      <c r="M37" s="35">
        <v>0.13</v>
      </c>
      <c r="N37" s="35">
        <v>0.32</v>
      </c>
      <c r="O37" s="35">
        <v>108.73</v>
      </c>
      <c r="P37" s="35">
        <v>24.26</v>
      </c>
      <c r="R37" s="40">
        <f t="shared" si="7"/>
        <v>6.7001675041876048E-3</v>
      </c>
    </row>
    <row r="38" spans="1:18" s="33" customFormat="1">
      <c r="A38" s="33">
        <v>8</v>
      </c>
      <c r="B38" s="33">
        <v>1</v>
      </c>
      <c r="C38" s="33">
        <v>0</v>
      </c>
      <c r="D38" s="33">
        <v>8</v>
      </c>
      <c r="E38" s="33">
        <v>9</v>
      </c>
      <c r="F38" s="33" t="s">
        <v>18</v>
      </c>
      <c r="G38" s="33">
        <v>9</v>
      </c>
      <c r="H38" s="33">
        <v>47.73</v>
      </c>
      <c r="I38" s="34">
        <f t="shared" si="8"/>
        <v>-9.876986621173043E-4</v>
      </c>
      <c r="K38" s="35">
        <v>0.52</v>
      </c>
      <c r="L38" s="35">
        <v>-0.26</v>
      </c>
      <c r="M38" s="35">
        <v>0.04</v>
      </c>
      <c r="N38" s="35">
        <v>0.57999999999999996</v>
      </c>
      <c r="O38" s="35">
        <v>116.99</v>
      </c>
      <c r="P38" s="35">
        <v>4.1500000000000004</v>
      </c>
      <c r="R38" s="40">
        <f t="shared" si="7"/>
        <v>1.2151686570291221E-2</v>
      </c>
    </row>
    <row r="39" spans="1:18" s="33" customFormat="1">
      <c r="A39" s="33">
        <v>9</v>
      </c>
      <c r="B39" s="33">
        <v>1</v>
      </c>
      <c r="C39" s="33">
        <v>0</v>
      </c>
      <c r="D39" s="33">
        <v>9</v>
      </c>
      <c r="E39" s="33">
        <v>9</v>
      </c>
      <c r="F39" s="33" t="s">
        <v>19</v>
      </c>
      <c r="G39" s="33">
        <v>9</v>
      </c>
      <c r="H39" s="33">
        <v>47.71</v>
      </c>
      <c r="I39" s="34">
        <f t="shared" si="8"/>
        <v>-1.4073120340149852E-3</v>
      </c>
      <c r="K39" s="35">
        <v>0.49</v>
      </c>
      <c r="L39" s="35">
        <v>-0.28999999999999998</v>
      </c>
      <c r="M39" s="35">
        <v>0.06</v>
      </c>
      <c r="N39" s="35">
        <v>0.56999999999999995</v>
      </c>
      <c r="O39" s="35">
        <v>120.24</v>
      </c>
      <c r="P39" s="35">
        <v>6.3</v>
      </c>
      <c r="R39" s="40">
        <f t="shared" si="7"/>
        <v>1.1947180884510583E-2</v>
      </c>
    </row>
    <row r="40" spans="1:18" s="33" customFormat="1">
      <c r="A40" s="33">
        <v>10</v>
      </c>
      <c r="B40" s="33">
        <v>1</v>
      </c>
      <c r="C40" s="33">
        <v>0</v>
      </c>
      <c r="D40" s="33">
        <v>10</v>
      </c>
      <c r="E40" s="33">
        <v>9</v>
      </c>
      <c r="F40" s="33" t="s">
        <v>20</v>
      </c>
      <c r="G40" s="33">
        <v>9</v>
      </c>
      <c r="H40" s="33">
        <v>47.69</v>
      </c>
      <c r="I40" s="34">
        <f t="shared" si="8"/>
        <v>-1.8272773567384794E-3</v>
      </c>
      <c r="K40" s="35">
        <v>0.27</v>
      </c>
      <c r="L40" s="35">
        <v>-0.11</v>
      </c>
      <c r="M40" s="35">
        <v>-0.17</v>
      </c>
      <c r="N40" s="35">
        <v>0.32</v>
      </c>
      <c r="O40" s="35">
        <v>115.47</v>
      </c>
      <c r="P40" s="35">
        <v>-32.53</v>
      </c>
      <c r="R40" s="40">
        <f t="shared" si="7"/>
        <v>6.7100020968756556E-3</v>
      </c>
    </row>
    <row r="41" spans="1:18">
      <c r="G41" s="1" t="s">
        <v>24</v>
      </c>
      <c r="H41" s="38">
        <f>AVERAGE(H34:H40)</f>
        <v>47.722857142857144</v>
      </c>
      <c r="I41" s="2">
        <f>AVERAGE(I34:I40)</f>
        <v>-9.7541292230959962E-4</v>
      </c>
      <c r="K41" s="38">
        <f t="shared" ref="K41:P41" si="9">AVERAGE(K34:K40)</f>
        <v>0.40428571428571436</v>
      </c>
      <c r="L41" s="38">
        <f t="shared" si="9"/>
        <v>-0.22285714285714289</v>
      </c>
      <c r="M41" s="38">
        <f t="shared" si="9"/>
        <v>6.0000000000000005E-2</v>
      </c>
      <c r="N41" s="38">
        <f t="shared" si="9"/>
        <v>0.47857142857142854</v>
      </c>
      <c r="O41" s="38">
        <f t="shared" si="9"/>
        <v>118.88571428571429</v>
      </c>
      <c r="P41" s="38">
        <f t="shared" si="9"/>
        <v>6.37</v>
      </c>
      <c r="R41" s="42">
        <f>AVERAGE(R34:R40)</f>
        <v>1.0028837150979828E-2</v>
      </c>
    </row>
    <row r="42" spans="1:18">
      <c r="G42" s="1" t="s">
        <v>26</v>
      </c>
      <c r="H42" s="1">
        <f>MAX(H34:H40)</f>
        <v>47.78</v>
      </c>
      <c r="I42" s="3">
        <f>(H42-H$41)/H42</f>
        <v>1.1959576630987221E-3</v>
      </c>
      <c r="K42" s="1">
        <f t="shared" ref="K42:P42" si="10">MAX(K34:K40)</f>
        <v>0.6</v>
      </c>
      <c r="L42" s="1">
        <f t="shared" si="10"/>
        <v>-0.09</v>
      </c>
      <c r="M42" s="1">
        <f t="shared" si="10"/>
        <v>0.18</v>
      </c>
      <c r="N42" s="1">
        <f t="shared" si="10"/>
        <v>0.69</v>
      </c>
      <c r="O42" s="1">
        <f t="shared" si="10"/>
        <v>132.11000000000001</v>
      </c>
      <c r="P42" s="1">
        <f t="shared" si="10"/>
        <v>24.26</v>
      </c>
      <c r="R42" s="42">
        <f>MAX(R34:R40)</f>
        <v>1.4465408805031445E-2</v>
      </c>
    </row>
    <row r="43" spans="1:18">
      <c r="G43" s="1" t="s">
        <v>25</v>
      </c>
      <c r="H43" s="1">
        <f>MIN(H34:H40)</f>
        <v>47.69</v>
      </c>
      <c r="I43" s="3">
        <f>(H43-H$41)/H43</f>
        <v>-6.889734295899868E-4</v>
      </c>
      <c r="K43" s="1">
        <f t="shared" ref="K43:P43" si="11">MIN(K34:K40)</f>
        <v>0.27</v>
      </c>
      <c r="L43" s="1">
        <f t="shared" si="11"/>
        <v>-0.34</v>
      </c>
      <c r="M43" s="1">
        <f t="shared" si="11"/>
        <v>-0.17</v>
      </c>
      <c r="N43" s="1">
        <f t="shared" si="11"/>
        <v>0.32</v>
      </c>
      <c r="O43" s="1">
        <f t="shared" si="11"/>
        <v>108.73</v>
      </c>
      <c r="P43" s="1">
        <f t="shared" si="11"/>
        <v>-32.53</v>
      </c>
      <c r="R43" s="42">
        <f>MIN(R34:R40)</f>
        <v>6.7001675041876048E-3</v>
      </c>
    </row>
    <row r="44" spans="1:18">
      <c r="G44" s="1" t="s">
        <v>58</v>
      </c>
      <c r="H44" s="37">
        <f>STDEV(H34:H40)</f>
        <v>3.5456210417116933E-2</v>
      </c>
      <c r="I44" s="2">
        <f>STDEV(I34:I40)</f>
        <v>7.4565171528726373E-4</v>
      </c>
      <c r="K44" s="37">
        <f>STDEV(K34:K40)</f>
        <v>0.1342705158572475</v>
      </c>
      <c r="L44" s="37">
        <f t="shared" ref="L44:P44" si="12">STDEV(L34:L40)</f>
        <v>9.2684821791252231E-2</v>
      </c>
      <c r="M44" s="37">
        <f t="shared" si="12"/>
        <v>0.11135528725660045</v>
      </c>
      <c r="N44" s="37">
        <f t="shared" si="12"/>
        <v>0.14229412864773822</v>
      </c>
      <c r="O44" s="37">
        <f t="shared" si="12"/>
        <v>7.0217515790644871</v>
      </c>
      <c r="P44" s="37">
        <f t="shared" si="12"/>
        <v>18.819651077176395</v>
      </c>
      <c r="R44" s="37">
        <f>STDEV(R34:R40)</f>
        <v>2.9846625292080414E-3</v>
      </c>
    </row>
    <row r="46" spans="1:18">
      <c r="G46" s="1"/>
      <c r="H46" s="37"/>
      <c r="I46" s="2"/>
      <c r="K46" s="37"/>
      <c r="L46" s="37"/>
      <c r="M46" s="37"/>
      <c r="N46" s="37"/>
      <c r="O46" s="37"/>
      <c r="P46" s="37"/>
      <c r="R46" s="37"/>
    </row>
    <row r="47" spans="1:18" s="43" customFormat="1" ht="18.75">
      <c r="A47" s="45" t="s">
        <v>68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</row>
    <row r="48" spans="1:18">
      <c r="K48" s="46" t="s">
        <v>62</v>
      </c>
      <c r="L48" s="46"/>
      <c r="M48" s="46"/>
      <c r="N48" s="46"/>
      <c r="O48" s="46"/>
      <c r="P48" s="46"/>
      <c r="Q48" s="46"/>
      <c r="R48" s="46"/>
    </row>
    <row r="49" spans="1:18">
      <c r="A49" s="26" t="s">
        <v>4</v>
      </c>
      <c r="B49" s="26" t="s">
        <v>5</v>
      </c>
      <c r="C49" s="26" t="s">
        <v>6</v>
      </c>
      <c r="D49" s="26" t="s">
        <v>7</v>
      </c>
      <c r="E49" s="26" t="s">
        <v>8</v>
      </c>
      <c r="F49" s="26" t="s">
        <v>9</v>
      </c>
      <c r="G49" s="26" t="s">
        <v>63</v>
      </c>
      <c r="H49" s="26" t="s">
        <v>10</v>
      </c>
      <c r="I49" s="26" t="s">
        <v>59</v>
      </c>
      <c r="K49" s="26" t="s">
        <v>64</v>
      </c>
      <c r="L49" s="26" t="s">
        <v>65</v>
      </c>
      <c r="M49" s="26" t="s">
        <v>66</v>
      </c>
      <c r="N49" s="26" t="s">
        <v>60</v>
      </c>
      <c r="O49" s="26" t="s">
        <v>61</v>
      </c>
      <c r="P49" s="26" t="s">
        <v>48</v>
      </c>
      <c r="R49" s="26" t="s">
        <v>67</v>
      </c>
    </row>
    <row r="50" spans="1:18" s="30" customFormat="1">
      <c r="A50" s="30">
        <v>1</v>
      </c>
      <c r="B50" s="30">
        <v>1</v>
      </c>
      <c r="C50" s="30">
        <v>0</v>
      </c>
      <c r="D50" s="30">
        <v>1</v>
      </c>
      <c r="E50" s="30">
        <v>9</v>
      </c>
      <c r="F50" s="30" t="s">
        <v>11</v>
      </c>
      <c r="G50" s="30">
        <v>9</v>
      </c>
      <c r="H50" s="30">
        <v>47.88</v>
      </c>
      <c r="I50" s="31">
        <f>(H50-H$26)/H50</f>
        <v>2.148227712137568E-3</v>
      </c>
      <c r="K50" s="32">
        <v>-0.01</v>
      </c>
      <c r="L50" s="32">
        <v>-0.04</v>
      </c>
      <c r="M50" s="32">
        <v>0.14000000000000001</v>
      </c>
      <c r="N50" s="32">
        <v>0.14000000000000001</v>
      </c>
      <c r="O50" s="32">
        <v>199.68</v>
      </c>
      <c r="P50" s="32">
        <v>72.7</v>
      </c>
      <c r="R50" s="39">
        <f>N50/H50</f>
        <v>2.9239766081871348E-3</v>
      </c>
    </row>
    <row r="51" spans="1:18" s="30" customFormat="1">
      <c r="A51" s="30">
        <v>12</v>
      </c>
      <c r="B51" s="30">
        <v>1</v>
      </c>
      <c r="C51" s="30">
        <v>0</v>
      </c>
      <c r="D51" s="30">
        <v>12</v>
      </c>
      <c r="E51" s="30">
        <v>9</v>
      </c>
      <c r="F51" s="30" t="s">
        <v>22</v>
      </c>
      <c r="G51" s="30">
        <v>9</v>
      </c>
      <c r="H51" s="30">
        <v>47.94</v>
      </c>
      <c r="I51" s="31">
        <f>(H51-H$26)/H51</f>
        <v>3.3971035222599487E-3</v>
      </c>
      <c r="K51" s="32">
        <v>-0.17</v>
      </c>
      <c r="L51" s="32">
        <v>-0.22</v>
      </c>
      <c r="M51" s="32">
        <v>-0.12</v>
      </c>
      <c r="N51" s="32">
        <v>0.3</v>
      </c>
      <c r="O51" s="32">
        <v>217.02</v>
      </c>
      <c r="P51" s="32">
        <v>-23.96</v>
      </c>
      <c r="R51" s="39">
        <f t="shared" ref="R51" si="13">N51/H51</f>
        <v>6.2578222778473091E-3</v>
      </c>
    </row>
    <row r="52" spans="1:18">
      <c r="G52" s="1" t="s">
        <v>24</v>
      </c>
      <c r="H52" s="38">
        <f>AVERAGE(H50:H51)</f>
        <v>47.91</v>
      </c>
      <c r="I52" s="2">
        <f>AVERAGE(I50:I51)</f>
        <v>2.7726656171987584E-3</v>
      </c>
      <c r="K52" s="38">
        <f t="shared" ref="K52:P52" si="14">AVERAGE(K50:K51)</f>
        <v>-9.0000000000000011E-2</v>
      </c>
      <c r="L52" s="38">
        <f t="shared" si="14"/>
        <v>-0.13</v>
      </c>
      <c r="M52" s="38">
        <f t="shared" si="14"/>
        <v>1.0000000000000009E-2</v>
      </c>
      <c r="N52" s="38">
        <f t="shared" si="14"/>
        <v>0.22</v>
      </c>
      <c r="O52" s="38">
        <f t="shared" si="14"/>
        <v>208.35000000000002</v>
      </c>
      <c r="P52" s="38">
        <f t="shared" si="14"/>
        <v>24.37</v>
      </c>
      <c r="R52" s="42">
        <f>AVERAGE(R50:R51)</f>
        <v>4.5908994430172217E-3</v>
      </c>
    </row>
    <row r="53" spans="1:18">
      <c r="G53" s="1" t="s">
        <v>26</v>
      </c>
      <c r="H53" s="1">
        <f>MAX(H50:H51)</f>
        <v>47.94</v>
      </c>
      <c r="I53" s="3">
        <f>(H53-H$52)/H53</f>
        <v>6.2578222778475467E-4</v>
      </c>
      <c r="K53" s="1">
        <f t="shared" ref="K53:P53" si="15">MAX(K50:K51)</f>
        <v>-0.01</v>
      </c>
      <c r="L53" s="1">
        <f t="shared" si="15"/>
        <v>-0.04</v>
      </c>
      <c r="M53" s="1">
        <f t="shared" si="15"/>
        <v>0.14000000000000001</v>
      </c>
      <c r="N53" s="1">
        <f t="shared" si="15"/>
        <v>0.3</v>
      </c>
      <c r="O53" s="1">
        <f t="shared" si="15"/>
        <v>217.02</v>
      </c>
      <c r="P53" s="1">
        <f t="shared" si="15"/>
        <v>72.7</v>
      </c>
      <c r="R53" s="42">
        <f>MAX(R50:R51)</f>
        <v>6.2578222778473091E-3</v>
      </c>
    </row>
    <row r="54" spans="1:18">
      <c r="G54" s="1" t="s">
        <v>25</v>
      </c>
      <c r="H54" s="1">
        <f>MIN(H50:H51)</f>
        <v>47.88</v>
      </c>
      <c r="I54" s="3">
        <f>(H54-H$52)/H54</f>
        <v>-6.2656641603997553E-4</v>
      </c>
      <c r="K54" s="1">
        <f t="shared" ref="K54:P54" si="16">MIN(K50:K51)</f>
        <v>-0.17</v>
      </c>
      <c r="L54" s="1">
        <f t="shared" si="16"/>
        <v>-0.22</v>
      </c>
      <c r="M54" s="1">
        <f t="shared" si="16"/>
        <v>-0.12</v>
      </c>
      <c r="N54" s="1">
        <f t="shared" si="16"/>
        <v>0.14000000000000001</v>
      </c>
      <c r="O54" s="1">
        <f t="shared" si="16"/>
        <v>199.68</v>
      </c>
      <c r="P54" s="1">
        <f t="shared" si="16"/>
        <v>-23.96</v>
      </c>
      <c r="R54" s="42">
        <f>MIN(R50:R51)</f>
        <v>2.9239766081871348E-3</v>
      </c>
    </row>
    <row r="55" spans="1:18">
      <c r="G55" s="1" t="s">
        <v>58</v>
      </c>
      <c r="H55" s="37">
        <f>STDEV(H50:H51)</f>
        <v>4.2426406871189433E-2</v>
      </c>
      <c r="I55" s="2">
        <f>STDEV(I50:I51)</f>
        <v>8.830885541973785E-4</v>
      </c>
      <c r="K55" s="37">
        <f t="shared" ref="K55:P55" si="17">STDEV(K50:K51)</f>
        <v>0.11313708498984762</v>
      </c>
      <c r="L55" s="37">
        <f t="shared" si="17"/>
        <v>0.12727922061357852</v>
      </c>
      <c r="M55" s="37">
        <f t="shared" si="17"/>
        <v>0.18384776310850237</v>
      </c>
      <c r="N55" s="37">
        <f t="shared" si="17"/>
        <v>0.11313708498984763</v>
      </c>
      <c r="O55" s="37">
        <f t="shared" si="17"/>
        <v>12.261231585774484</v>
      </c>
      <c r="P55" s="37">
        <f t="shared" si="17"/>
        <v>68.348941469491677</v>
      </c>
      <c r="R55" s="37">
        <f>STDEV(R50:R51)</f>
        <v>2.3573848804461159E-3</v>
      </c>
    </row>
    <row r="56" spans="1:18">
      <c r="G56" s="1"/>
      <c r="H56" s="37"/>
      <c r="I56" s="2"/>
      <c r="K56" s="37"/>
      <c r="L56" s="37"/>
      <c r="M56" s="37"/>
      <c r="N56" s="37"/>
      <c r="O56" s="37"/>
      <c r="P56" s="37"/>
      <c r="R56" s="37"/>
    </row>
    <row r="57" spans="1:18" s="43" customFormat="1" ht="18.75">
      <c r="A57" s="45" t="s">
        <v>69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</row>
    <row r="58" spans="1:18">
      <c r="K58" s="46" t="s">
        <v>62</v>
      </c>
      <c r="L58" s="46"/>
      <c r="M58" s="46"/>
      <c r="N58" s="46"/>
      <c r="O58" s="46"/>
      <c r="P58" s="46"/>
      <c r="Q58" s="46"/>
      <c r="R58" s="46"/>
    </row>
    <row r="59" spans="1:18">
      <c r="A59" s="26" t="s">
        <v>4</v>
      </c>
      <c r="B59" s="26" t="s">
        <v>5</v>
      </c>
      <c r="C59" s="26" t="s">
        <v>6</v>
      </c>
      <c r="D59" s="26" t="s">
        <v>7</v>
      </c>
      <c r="E59" s="26" t="s">
        <v>8</v>
      </c>
      <c r="F59" s="26" t="s">
        <v>9</v>
      </c>
      <c r="G59" s="26" t="s">
        <v>63</v>
      </c>
      <c r="H59" s="26" t="s">
        <v>10</v>
      </c>
      <c r="I59" s="26" t="s">
        <v>59</v>
      </c>
      <c r="K59" s="26" t="s">
        <v>64</v>
      </c>
      <c r="L59" s="26" t="s">
        <v>65</v>
      </c>
      <c r="M59" s="26" t="s">
        <v>66</v>
      </c>
      <c r="N59" s="26" t="s">
        <v>60</v>
      </c>
      <c r="O59" s="26" t="s">
        <v>61</v>
      </c>
      <c r="P59" s="26" t="s">
        <v>48</v>
      </c>
      <c r="R59" s="26" t="s">
        <v>67</v>
      </c>
    </row>
    <row r="60" spans="1:18" s="27" customFormat="1">
      <c r="A60" s="27">
        <v>3</v>
      </c>
      <c r="B60" s="27">
        <v>1</v>
      </c>
      <c r="C60" s="27">
        <v>0</v>
      </c>
      <c r="D60" s="27">
        <v>3</v>
      </c>
      <c r="E60" s="27">
        <v>9</v>
      </c>
      <c r="F60" s="27" t="s">
        <v>13</v>
      </c>
      <c r="G60" s="27">
        <v>9</v>
      </c>
      <c r="H60" s="27">
        <v>47.74</v>
      </c>
      <c r="I60" s="28">
        <v>-7.7802381949840412E-4</v>
      </c>
      <c r="K60" s="36">
        <v>-0.09</v>
      </c>
      <c r="L60" s="36">
        <v>-0.09</v>
      </c>
      <c r="M60" s="36">
        <v>-0.14000000000000001</v>
      </c>
      <c r="N60" s="36">
        <v>0.19</v>
      </c>
      <c r="O60" s="36">
        <v>225.62</v>
      </c>
      <c r="P60" s="36">
        <v>-48.55</v>
      </c>
      <c r="R60" s="41">
        <v>3.9798910766652698E-3</v>
      </c>
    </row>
    <row r="61" spans="1:18" s="27" customFormat="1">
      <c r="A61" s="27">
        <v>6</v>
      </c>
      <c r="B61" s="27">
        <v>1</v>
      </c>
      <c r="C61" s="27">
        <v>0</v>
      </c>
      <c r="D61" s="27">
        <v>6</v>
      </c>
      <c r="E61" s="27">
        <v>9</v>
      </c>
      <c r="F61" s="27" t="s">
        <v>70</v>
      </c>
      <c r="G61" s="27">
        <v>9</v>
      </c>
      <c r="H61" s="27">
        <v>47.73</v>
      </c>
      <c r="I61" s="28">
        <v>-9.876986621173043E-4</v>
      </c>
      <c r="K61" s="36">
        <v>-0.23</v>
      </c>
      <c r="L61" s="36">
        <v>0.06</v>
      </c>
      <c r="M61" s="36">
        <v>0.09</v>
      </c>
      <c r="N61" s="36">
        <v>0.25</v>
      </c>
      <c r="O61" s="36">
        <v>284.69</v>
      </c>
      <c r="P61" s="36">
        <v>20.3</v>
      </c>
      <c r="R61" s="41">
        <v>5.2377959354703548E-3</v>
      </c>
    </row>
    <row r="62" spans="1:18" s="27" customFormat="1">
      <c r="A62" s="27">
        <v>7</v>
      </c>
      <c r="B62" s="27">
        <v>1</v>
      </c>
      <c r="C62" s="27">
        <v>0</v>
      </c>
      <c r="D62" s="27">
        <v>7</v>
      </c>
      <c r="E62" s="27">
        <v>9</v>
      </c>
      <c r="F62" s="27" t="s">
        <v>17</v>
      </c>
      <c r="G62" s="27">
        <v>9</v>
      </c>
      <c r="H62" s="27">
        <v>47.96</v>
      </c>
      <c r="I62" s="28">
        <v>3.8127010604075279E-3</v>
      </c>
      <c r="K62" s="36">
        <v>-0.09</v>
      </c>
      <c r="L62" s="36">
        <v>0.15</v>
      </c>
      <c r="M62" s="36">
        <v>-0.09</v>
      </c>
      <c r="N62" s="36">
        <v>0.19</v>
      </c>
      <c r="O62" s="36">
        <v>327.39999999999998</v>
      </c>
      <c r="P62" s="36">
        <v>-27.36</v>
      </c>
      <c r="R62" s="41">
        <v>3.9616346955796498E-3</v>
      </c>
    </row>
    <row r="63" spans="1:18" s="27" customFormat="1">
      <c r="A63" s="27">
        <v>11</v>
      </c>
      <c r="B63" s="27">
        <v>1</v>
      </c>
      <c r="C63" s="27">
        <v>0</v>
      </c>
      <c r="D63" s="27">
        <v>11</v>
      </c>
      <c r="E63" s="27">
        <v>9</v>
      </c>
      <c r="F63" s="27" t="s">
        <v>21</v>
      </c>
      <c r="G63" s="27">
        <v>9</v>
      </c>
      <c r="H63" s="27">
        <v>47.72</v>
      </c>
      <c r="I63" s="28">
        <v>-1.1974613818704304E-3</v>
      </c>
      <c r="K63" s="36">
        <v>0.63</v>
      </c>
      <c r="L63" s="36">
        <v>-0.3</v>
      </c>
      <c r="M63" s="36">
        <v>-0.13</v>
      </c>
      <c r="N63" s="36">
        <v>0.71</v>
      </c>
      <c r="O63" s="36">
        <v>115.45</v>
      </c>
      <c r="P63" s="36">
        <v>-10.23</v>
      </c>
      <c r="R63" s="41">
        <v>1.487845766974015E-2</v>
      </c>
    </row>
    <row r="64" spans="1:18" s="27" customFormat="1">
      <c r="A64" s="27">
        <v>13</v>
      </c>
      <c r="B64" s="27">
        <v>1</v>
      </c>
      <c r="C64" s="27">
        <v>0</v>
      </c>
      <c r="D64" s="27">
        <v>13</v>
      </c>
      <c r="E64" s="27">
        <v>9</v>
      </c>
      <c r="F64" s="27" t="s">
        <v>23</v>
      </c>
      <c r="G64" s="27">
        <v>9</v>
      </c>
      <c r="H64" s="27">
        <v>47.85</v>
      </c>
      <c r="I64" s="28">
        <v>1.5226153157188217E-3</v>
      </c>
      <c r="K64" s="36">
        <v>7.0000000000000007E-2</v>
      </c>
      <c r="L64" s="36">
        <v>0.11</v>
      </c>
      <c r="M64" s="36">
        <v>0.02</v>
      </c>
      <c r="N64" s="36">
        <v>0.13</v>
      </c>
      <c r="O64" s="36">
        <v>32.28</v>
      </c>
      <c r="P64" s="36">
        <v>10.55</v>
      </c>
      <c r="R64" s="41">
        <v>2.7168234064785788E-3</v>
      </c>
    </row>
    <row r="65" spans="7:18">
      <c r="G65" s="1" t="s">
        <v>24</v>
      </c>
      <c r="H65" s="38">
        <f>AVERAGE(H60:H64)</f>
        <v>47.8</v>
      </c>
      <c r="I65" s="2">
        <f>AVERAGE(I60:I64)</f>
        <v>4.744265025280422E-4</v>
      </c>
      <c r="K65" s="38">
        <f t="shared" ref="K65:P65" si="18">AVERAGE(K60:K64)</f>
        <v>5.7999999999999996E-2</v>
      </c>
      <c r="L65" s="38">
        <f t="shared" si="18"/>
        <v>-1.3999999999999999E-2</v>
      </c>
      <c r="M65" s="38">
        <f t="shared" si="18"/>
        <v>-0.05</v>
      </c>
      <c r="N65" s="38">
        <f t="shared" si="18"/>
        <v>0.29399999999999993</v>
      </c>
      <c r="O65" s="38">
        <f t="shared" si="18"/>
        <v>197.08800000000002</v>
      </c>
      <c r="P65" s="38">
        <f t="shared" si="18"/>
        <v>-11.058000000000002</v>
      </c>
      <c r="R65" s="42">
        <f>AVERAGE(R60:R64)</f>
        <v>6.154920556786801E-3</v>
      </c>
    </row>
    <row r="66" spans="7:18">
      <c r="G66" s="1" t="s">
        <v>26</v>
      </c>
      <c r="H66" s="1">
        <f>MAX(H60:H64)</f>
        <v>47.96</v>
      </c>
      <c r="I66" s="3">
        <f>(H66-H$65)/H66</f>
        <v>3.3361134278566242E-3</v>
      </c>
      <c r="K66" s="1">
        <f t="shared" ref="K66:P66" si="19">MAX(K60:K64)</f>
        <v>0.63</v>
      </c>
      <c r="L66" s="1">
        <f t="shared" si="19"/>
        <v>0.15</v>
      </c>
      <c r="M66" s="1">
        <f t="shared" si="19"/>
        <v>0.09</v>
      </c>
      <c r="N66" s="1">
        <f t="shared" si="19"/>
        <v>0.71</v>
      </c>
      <c r="O66" s="1">
        <f t="shared" si="19"/>
        <v>327.39999999999998</v>
      </c>
      <c r="P66" s="1">
        <f t="shared" si="19"/>
        <v>20.3</v>
      </c>
      <c r="R66" s="42">
        <f>MAX(R60:R64)</f>
        <v>1.487845766974015E-2</v>
      </c>
    </row>
    <row r="67" spans="7:18">
      <c r="G67" s="1" t="s">
        <v>25</v>
      </c>
      <c r="H67" s="1">
        <f>MIN(H60:H64)</f>
        <v>47.72</v>
      </c>
      <c r="I67" s="3">
        <f>(H67-H$65)/H67</f>
        <v>-1.6764459346185728E-3</v>
      </c>
      <c r="K67" s="1">
        <f t="shared" ref="K67:P67" si="20">MIN(K60:K64)</f>
        <v>-0.23</v>
      </c>
      <c r="L67" s="1">
        <f t="shared" si="20"/>
        <v>-0.3</v>
      </c>
      <c r="M67" s="1">
        <f t="shared" si="20"/>
        <v>-0.14000000000000001</v>
      </c>
      <c r="N67" s="1">
        <f t="shared" si="20"/>
        <v>0.13</v>
      </c>
      <c r="O67" s="1">
        <f t="shared" si="20"/>
        <v>32.28</v>
      </c>
      <c r="P67" s="1">
        <f t="shared" si="20"/>
        <v>-48.55</v>
      </c>
      <c r="R67" s="42">
        <f>MIN(R60:R64)</f>
        <v>2.7168234064785788E-3</v>
      </c>
    </row>
    <row r="68" spans="7:18">
      <c r="G68" s="1" t="s">
        <v>58</v>
      </c>
      <c r="H68" s="37">
        <f>STDEV(H60:H64)</f>
        <v>0.10368220676663956</v>
      </c>
      <c r="I68" s="2">
        <f>STDEV(I60:I64)</f>
        <v>2.1647417695949038E-3</v>
      </c>
      <c r="K68" s="37">
        <f t="shared" ref="K68:P68" si="21">STDEV(K60:K64)</f>
        <v>0.33692729185983139</v>
      </c>
      <c r="L68" s="37">
        <f t="shared" si="21"/>
        <v>0.18392933425639313</v>
      </c>
      <c r="M68" s="37">
        <f t="shared" si="21"/>
        <v>0.10074720839804942</v>
      </c>
      <c r="N68" s="37">
        <f t="shared" si="21"/>
        <v>0.23638950907347822</v>
      </c>
      <c r="O68" s="37">
        <f t="shared" si="21"/>
        <v>121.75368852728855</v>
      </c>
      <c r="P68" s="37">
        <f t="shared" si="21"/>
        <v>27.938864865989096</v>
      </c>
      <c r="R68" s="37">
        <f>STDEV(R60:R64)</f>
        <v>4.957393101606573E-3</v>
      </c>
    </row>
  </sheetData>
  <mergeCells count="9">
    <mergeCell ref="A47:R47"/>
    <mergeCell ref="A57:R57"/>
    <mergeCell ref="K48:R48"/>
    <mergeCell ref="K58:R58"/>
    <mergeCell ref="A7:R7"/>
    <mergeCell ref="K10:R10"/>
    <mergeCell ref="K32:R32"/>
    <mergeCell ref="A9:R9"/>
    <mergeCell ref="A31:R3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K3" sqref="K3"/>
    </sheetView>
  </sheetViews>
  <sheetFormatPr baseColWidth="10" defaultRowHeight="15"/>
  <cols>
    <col min="1" max="1" width="5.5703125" bestFit="1" customWidth="1"/>
    <col min="2" max="2" width="7.28515625" bestFit="1" customWidth="1"/>
    <col min="3" max="3" width="1.28515625" customWidth="1"/>
  </cols>
  <sheetData>
    <row r="1" spans="1:11">
      <c r="F1" s="20" t="s">
        <v>73</v>
      </c>
      <c r="G1" s="49">
        <v>212.80714285714285</v>
      </c>
      <c r="H1" s="49">
        <v>-1.2357142857142855</v>
      </c>
      <c r="I1" s="49"/>
      <c r="J1" s="49">
        <f>(D3+D4+D5+D6+D14+D15+D16+D17+D25+D26+D27+D28+D31+D32+D33+D34+D37+D38+D39+D40+D43+D44+D45+D46+D49+D50+D51+D52)/7/4</f>
        <v>212.89035714285711</v>
      </c>
      <c r="K1" s="49">
        <f>(E3+E4+E5+E6+E14+E15+E16+E17+E25+E26+E27+E28+E31+E32+E33+E34+E37+E38+E39+E40+E43+E44+E45+E46+E49+E50+E51+E52)/7/4</f>
        <v>-1.3000000000000003</v>
      </c>
    </row>
    <row r="2" spans="1:11">
      <c r="A2" s="25" t="s">
        <v>42</v>
      </c>
      <c r="B2" s="25" t="s">
        <v>43</v>
      </c>
      <c r="C2" s="25"/>
      <c r="D2" s="25" t="s">
        <v>61</v>
      </c>
      <c r="E2" s="25" t="s">
        <v>48</v>
      </c>
      <c r="F2" s="25"/>
      <c r="G2" s="25" t="s">
        <v>71</v>
      </c>
      <c r="H2" s="25" t="s">
        <v>72</v>
      </c>
    </row>
    <row r="3" spans="1:11">
      <c r="A3">
        <v>4</v>
      </c>
      <c r="B3">
        <v>6</v>
      </c>
      <c r="D3">
        <v>213.3</v>
      </c>
      <c r="E3">
        <v>-1.5</v>
      </c>
      <c r="G3">
        <f>AVERAGE(D3:D6)</f>
        <v>212.875</v>
      </c>
      <c r="H3" s="48">
        <f>AVERAGE(E3:E6)</f>
        <v>-1.55</v>
      </c>
      <c r="J3" s="48">
        <f>D3-G4</f>
        <v>212.75</v>
      </c>
      <c r="K3" s="48">
        <f>E3-H4</f>
        <v>-1.6</v>
      </c>
    </row>
    <row r="4" spans="1:11">
      <c r="A4">
        <v>4</v>
      </c>
      <c r="B4">
        <v>6</v>
      </c>
      <c r="D4">
        <v>212.7</v>
      </c>
      <c r="E4">
        <v>-1.5</v>
      </c>
      <c r="G4" s="48">
        <f>(MAX(D3:D6)-MIN(D3:D6))/2</f>
        <v>0.55000000000001137</v>
      </c>
      <c r="H4" s="48">
        <f>(MAX(E3:E6)-MIN(E3:E6))/2</f>
        <v>9.9999999999999978E-2</v>
      </c>
    </row>
    <row r="5" spans="1:11">
      <c r="A5">
        <v>4</v>
      </c>
      <c r="B5">
        <v>6</v>
      </c>
      <c r="D5">
        <v>212.2</v>
      </c>
      <c r="E5">
        <v>-1.5</v>
      </c>
      <c r="G5" s="48">
        <f>$G$1-G3</f>
        <v>-6.7857142857150166E-2</v>
      </c>
      <c r="H5" s="48">
        <f>$H$1-H3</f>
        <v>0.3142857142857145</v>
      </c>
    </row>
    <row r="6" spans="1:11">
      <c r="A6">
        <v>4</v>
      </c>
      <c r="B6">
        <v>6</v>
      </c>
      <c r="D6">
        <v>213.3</v>
      </c>
      <c r="E6">
        <v>-1.7</v>
      </c>
    </row>
    <row r="8" spans="1:11">
      <c r="A8">
        <v>4</v>
      </c>
      <c r="B8">
        <v>-6</v>
      </c>
      <c r="D8">
        <v>31.8</v>
      </c>
      <c r="E8">
        <v>1.2</v>
      </c>
      <c r="G8">
        <f>AVERAGE(D8:D11)+180</f>
        <v>212.52500000000001</v>
      </c>
      <c r="H8">
        <f>-AVERAGE(E8:E11)</f>
        <v>-1.175</v>
      </c>
      <c r="J8" s="48">
        <f>180+(D8+G9)</f>
        <v>212.5</v>
      </c>
      <c r="K8" s="48">
        <f>-E8-H9</f>
        <v>-1.25</v>
      </c>
    </row>
    <row r="9" spans="1:11">
      <c r="A9">
        <v>4</v>
      </c>
      <c r="B9">
        <v>-6</v>
      </c>
      <c r="D9">
        <v>33.200000000000003</v>
      </c>
      <c r="E9">
        <v>1.1000000000000001</v>
      </c>
      <c r="G9" s="48">
        <f>(MAX(D8:D11)-MIN(D8:D11))/2</f>
        <v>0.70000000000000107</v>
      </c>
      <c r="H9" s="48">
        <f>(MAX(E8:E11)-MIN(E8:E11))/2</f>
        <v>4.9999999999999933E-2</v>
      </c>
    </row>
    <row r="10" spans="1:11">
      <c r="A10">
        <v>4</v>
      </c>
      <c r="B10">
        <v>-6</v>
      </c>
      <c r="D10">
        <v>33.200000000000003</v>
      </c>
      <c r="E10">
        <v>1.2</v>
      </c>
      <c r="G10" s="48">
        <f>$G$1-G8</f>
        <v>0.28214285714284415</v>
      </c>
      <c r="H10" s="48">
        <f>$H$1-H8</f>
        <v>-6.0714285714285499E-2</v>
      </c>
    </row>
    <row r="11" spans="1:11">
      <c r="A11">
        <v>4</v>
      </c>
      <c r="B11">
        <v>-6</v>
      </c>
      <c r="D11">
        <v>31.9</v>
      </c>
      <c r="E11">
        <v>1.2</v>
      </c>
    </row>
    <row r="13" spans="1:11">
      <c r="A13" s="25" t="s">
        <v>42</v>
      </c>
      <c r="B13" s="25" t="s">
        <v>43</v>
      </c>
      <c r="C13" s="25"/>
      <c r="D13" s="25" t="s">
        <v>61</v>
      </c>
      <c r="E13" s="25" t="s">
        <v>48</v>
      </c>
      <c r="F13" s="25"/>
      <c r="G13" s="25" t="s">
        <v>71</v>
      </c>
      <c r="H13" s="25" t="s">
        <v>72</v>
      </c>
    </row>
    <row r="14" spans="1:11">
      <c r="A14">
        <v>5</v>
      </c>
      <c r="B14">
        <v>6</v>
      </c>
      <c r="D14">
        <v>213.4</v>
      </c>
      <c r="E14">
        <v>-1.8</v>
      </c>
      <c r="G14" s="48">
        <f>AVERAGE(D14:D17)</f>
        <v>212.8075</v>
      </c>
      <c r="H14" s="48">
        <f>AVERAGE(E14:E17)</f>
        <v>-1.675</v>
      </c>
    </row>
    <row r="15" spans="1:11">
      <c r="A15">
        <v>5</v>
      </c>
      <c r="B15">
        <v>6</v>
      </c>
      <c r="D15">
        <v>212.13</v>
      </c>
      <c r="E15">
        <v>-1.7</v>
      </c>
      <c r="G15" s="48">
        <f>(MAX(D14:D17)-MIN(D14:D17))/2</f>
        <v>0.75</v>
      </c>
      <c r="H15" s="48">
        <f>(MAX(E14:E17)-MIN(E14:E17))/2</f>
        <v>0.15000000000000002</v>
      </c>
    </row>
    <row r="16" spans="1:11">
      <c r="A16">
        <v>5</v>
      </c>
      <c r="B16">
        <v>6</v>
      </c>
      <c r="D16">
        <v>212.1</v>
      </c>
      <c r="E16">
        <v>-1.7</v>
      </c>
      <c r="G16" s="48">
        <f>$G$1-G14</f>
        <v>-3.5714285715471306E-4</v>
      </c>
      <c r="H16" s="48">
        <f>$H$1-H14</f>
        <v>0.4392857142857145</v>
      </c>
    </row>
    <row r="17" spans="1:8">
      <c r="A17">
        <v>5</v>
      </c>
      <c r="B17">
        <v>6</v>
      </c>
      <c r="D17">
        <v>213.6</v>
      </c>
      <c r="E17">
        <v>-1.5</v>
      </c>
    </row>
    <row r="19" spans="1:8">
      <c r="A19">
        <v>5</v>
      </c>
      <c r="B19">
        <v>-6</v>
      </c>
      <c r="D19">
        <v>31.9</v>
      </c>
      <c r="E19">
        <v>1.1000000000000001</v>
      </c>
      <c r="G19" s="48">
        <f>AVERAGE(D19:D22)+180</f>
        <v>212.5</v>
      </c>
      <c r="H19">
        <f>-AVERAGE(E19:E22)</f>
        <v>-1.175</v>
      </c>
    </row>
    <row r="20" spans="1:8">
      <c r="A20">
        <v>5</v>
      </c>
      <c r="B20">
        <v>-6</v>
      </c>
      <c r="D20">
        <v>33.1</v>
      </c>
      <c r="E20">
        <v>1.2</v>
      </c>
      <c r="G20" s="48">
        <f>(MAX(D19:D22)-MIN(D19:D22))/2</f>
        <v>0.60000000000000142</v>
      </c>
      <c r="H20" s="48">
        <f>(MAX(E19:E22)-MIN(E19:E22))/2</f>
        <v>4.9999999999999933E-2</v>
      </c>
    </row>
    <row r="21" spans="1:8">
      <c r="A21">
        <v>5</v>
      </c>
      <c r="B21">
        <v>-6</v>
      </c>
      <c r="D21">
        <v>33.1</v>
      </c>
      <c r="E21">
        <v>1.2</v>
      </c>
      <c r="G21" s="48">
        <f>$G$1-G19</f>
        <v>0.30714285714284983</v>
      </c>
      <c r="H21" s="48">
        <f>$H$1-H19</f>
        <v>-6.0714285714285499E-2</v>
      </c>
    </row>
    <row r="22" spans="1:8">
      <c r="A22">
        <v>5</v>
      </c>
      <c r="B22">
        <v>-6</v>
      </c>
      <c r="D22">
        <v>31.9</v>
      </c>
      <c r="E22">
        <v>1.2</v>
      </c>
    </row>
    <row r="24" spans="1:8">
      <c r="A24" s="25" t="s">
        <v>42</v>
      </c>
      <c r="B24" s="25" t="s">
        <v>43</v>
      </c>
      <c r="C24" s="25"/>
      <c r="D24" s="25" t="s">
        <v>61</v>
      </c>
      <c r="E24" s="25" t="s">
        <v>48</v>
      </c>
      <c r="F24" s="25"/>
      <c r="G24" s="25" t="s">
        <v>71</v>
      </c>
      <c r="H24" s="25" t="s">
        <v>72</v>
      </c>
    </row>
    <row r="25" spans="1:8">
      <c r="A25">
        <v>7</v>
      </c>
      <c r="B25">
        <v>6</v>
      </c>
      <c r="D25">
        <v>212.3</v>
      </c>
      <c r="E25">
        <v>-1.1000000000000001</v>
      </c>
      <c r="G25">
        <f>AVERAGE(D25:D28)</f>
        <v>212.42500000000001</v>
      </c>
      <c r="H25" s="48">
        <f>AVERAGE(E25:E28)</f>
        <v>-1.1000000000000001</v>
      </c>
    </row>
    <row r="26" spans="1:8">
      <c r="A26">
        <v>7</v>
      </c>
      <c r="B26">
        <v>6</v>
      </c>
      <c r="D26">
        <v>212.4</v>
      </c>
      <c r="E26">
        <v>-1</v>
      </c>
      <c r="G26" s="48">
        <f>(MAX(D25:D28)-MIN(D25:D28))/2</f>
        <v>9.9999999999994316E-2</v>
      </c>
      <c r="H26" s="48">
        <f>(MAX(E25:E28)-MIN(E25:E28))/2</f>
        <v>9.9999999999999978E-2</v>
      </c>
    </row>
    <row r="27" spans="1:8">
      <c r="A27">
        <v>7</v>
      </c>
      <c r="B27">
        <v>6</v>
      </c>
      <c r="D27">
        <v>212.5</v>
      </c>
      <c r="E27">
        <v>-1.1000000000000001</v>
      </c>
      <c r="G27" s="48">
        <f>$G$1-G25</f>
        <v>0.38214285714283847</v>
      </c>
      <c r="H27" s="48">
        <f>$H$1-H25</f>
        <v>-0.13571428571428545</v>
      </c>
    </row>
    <row r="28" spans="1:8">
      <c r="A28">
        <v>7</v>
      </c>
      <c r="B28">
        <v>6</v>
      </c>
      <c r="D28">
        <v>212.5</v>
      </c>
      <c r="E28">
        <v>-1.2</v>
      </c>
    </row>
    <row r="30" spans="1:8">
      <c r="A30" s="25" t="s">
        <v>42</v>
      </c>
      <c r="B30" s="25" t="s">
        <v>43</v>
      </c>
      <c r="C30" s="25"/>
      <c r="D30" s="25" t="s">
        <v>61</v>
      </c>
      <c r="E30" s="25" t="s">
        <v>48</v>
      </c>
      <c r="F30" s="25"/>
      <c r="G30" s="25" t="s">
        <v>71</v>
      </c>
      <c r="H30" s="25" t="s">
        <v>72</v>
      </c>
    </row>
    <row r="31" spans="1:8">
      <c r="A31">
        <v>8</v>
      </c>
      <c r="B31">
        <v>6</v>
      </c>
      <c r="D31">
        <v>213.7</v>
      </c>
      <c r="E31">
        <v>-0.9</v>
      </c>
      <c r="G31" s="48">
        <f>AVERAGE(D31:D34)</f>
        <v>213.20000000000002</v>
      </c>
      <c r="H31" s="48">
        <f>AVERAGE(E31:E34)</f>
        <v>-1.05</v>
      </c>
    </row>
    <row r="32" spans="1:8">
      <c r="A32">
        <v>8</v>
      </c>
      <c r="B32">
        <v>6</v>
      </c>
      <c r="D32">
        <v>212.9</v>
      </c>
      <c r="E32">
        <v>-0.9</v>
      </c>
      <c r="G32" s="48">
        <f>(MAX(D31:D34)-MIN(D31:D34))/2</f>
        <v>0.54999999999999716</v>
      </c>
      <c r="H32" s="48">
        <f>(MAX(E31:E34)-MIN(E31:E34))/2</f>
        <v>0.2</v>
      </c>
    </row>
    <row r="33" spans="1:8">
      <c r="A33">
        <v>8</v>
      </c>
      <c r="B33">
        <v>6</v>
      </c>
      <c r="D33">
        <v>212.6</v>
      </c>
      <c r="E33">
        <v>-1.3</v>
      </c>
      <c r="G33" s="48">
        <f>$G$1-G31</f>
        <v>-0.39285714285716722</v>
      </c>
      <c r="H33" s="48">
        <f>$H$1-H31</f>
        <v>-0.1857142857142855</v>
      </c>
    </row>
    <row r="34" spans="1:8">
      <c r="A34">
        <v>8</v>
      </c>
      <c r="B34">
        <v>6</v>
      </c>
      <c r="D34">
        <v>213.6</v>
      </c>
      <c r="E34">
        <v>-1.1000000000000001</v>
      </c>
    </row>
    <row r="36" spans="1:8">
      <c r="A36" s="25" t="s">
        <v>42</v>
      </c>
      <c r="B36" s="25" t="s">
        <v>43</v>
      </c>
      <c r="C36" s="25"/>
      <c r="D36" s="25" t="s">
        <v>61</v>
      </c>
      <c r="E36" s="25" t="s">
        <v>48</v>
      </c>
      <c r="F36" s="25"/>
      <c r="G36" s="25" t="s">
        <v>71</v>
      </c>
      <c r="H36" s="25" t="s">
        <v>72</v>
      </c>
    </row>
    <row r="37" spans="1:8">
      <c r="A37">
        <v>10</v>
      </c>
      <c r="B37">
        <v>6</v>
      </c>
      <c r="D37">
        <v>213.2</v>
      </c>
      <c r="E37">
        <v>-1.3</v>
      </c>
      <c r="G37" s="48">
        <f>AVERAGE(D37:D40)</f>
        <v>213.75</v>
      </c>
      <c r="H37" s="48">
        <f>AVERAGE(E37:E40)</f>
        <v>-1.175</v>
      </c>
    </row>
    <row r="38" spans="1:8">
      <c r="A38">
        <v>10</v>
      </c>
      <c r="B38">
        <v>6</v>
      </c>
      <c r="D38">
        <v>212.9</v>
      </c>
      <c r="E38">
        <v>-1.3</v>
      </c>
      <c r="G38" s="48">
        <f>(MAX(D37:D40)-MIN(D37:D40))/2</f>
        <v>1.2999999999999972</v>
      </c>
      <c r="H38" s="48">
        <f>(MAX(E37:E40)-MIN(E37:E40))/2</f>
        <v>0.15000000000000002</v>
      </c>
    </row>
    <row r="39" spans="1:8">
      <c r="A39">
        <v>10</v>
      </c>
      <c r="B39">
        <v>6</v>
      </c>
      <c r="D39">
        <v>215.5</v>
      </c>
      <c r="E39">
        <v>-1</v>
      </c>
      <c r="G39" s="48">
        <f>$G$1-G37</f>
        <v>-0.94285714285715017</v>
      </c>
      <c r="H39" s="48">
        <f>$H$1-H37</f>
        <v>-6.0714285714285499E-2</v>
      </c>
    </row>
    <row r="40" spans="1:8">
      <c r="A40">
        <v>10</v>
      </c>
      <c r="B40">
        <v>6</v>
      </c>
      <c r="D40">
        <v>213.4</v>
      </c>
      <c r="E40">
        <v>-1.1000000000000001</v>
      </c>
    </row>
    <row r="42" spans="1:8">
      <c r="A42" s="25" t="s">
        <v>42</v>
      </c>
      <c r="B42" s="25" t="s">
        <v>43</v>
      </c>
      <c r="C42" s="25"/>
      <c r="D42" s="25" t="s">
        <v>61</v>
      </c>
      <c r="E42" s="25" t="s">
        <v>48</v>
      </c>
      <c r="F42" s="25"/>
      <c r="G42" s="25" t="s">
        <v>71</v>
      </c>
      <c r="H42" s="25" t="s">
        <v>72</v>
      </c>
    </row>
    <row r="43" spans="1:8">
      <c r="A43">
        <v>11</v>
      </c>
      <c r="B43">
        <v>6</v>
      </c>
      <c r="D43">
        <v>212.9</v>
      </c>
      <c r="E43">
        <v>-1</v>
      </c>
      <c r="G43">
        <f>AVERAGE(D43:D46)</f>
        <v>212.67499999999998</v>
      </c>
      <c r="H43" s="48">
        <f>AVERAGE(E43:E46)</f>
        <v>-1.05</v>
      </c>
    </row>
    <row r="44" spans="1:8">
      <c r="A44">
        <v>11</v>
      </c>
      <c r="B44">
        <v>6</v>
      </c>
      <c r="D44">
        <v>214.5</v>
      </c>
      <c r="E44">
        <v>-1.2</v>
      </c>
      <c r="G44" s="48">
        <f>(MAX(D43:D46)-MIN(D43:D46))/2</f>
        <v>1.9500000000000028</v>
      </c>
      <c r="H44" s="48">
        <f>(MAX(E43:E46)-MIN(E43:E46))/2</f>
        <v>9.9999999999999978E-2</v>
      </c>
    </row>
    <row r="45" spans="1:8">
      <c r="A45">
        <v>11</v>
      </c>
      <c r="B45">
        <v>6</v>
      </c>
      <c r="D45">
        <v>212.7</v>
      </c>
      <c r="E45">
        <v>-1</v>
      </c>
      <c r="G45" s="48">
        <f>$G$1-G43</f>
        <v>0.13214285714286689</v>
      </c>
      <c r="H45" s="48">
        <f>$H$1-H43</f>
        <v>-0.1857142857142855</v>
      </c>
    </row>
    <row r="46" spans="1:8">
      <c r="A46">
        <v>11</v>
      </c>
      <c r="B46">
        <v>6</v>
      </c>
      <c r="D46">
        <v>210.6</v>
      </c>
      <c r="E46">
        <v>-1</v>
      </c>
    </row>
    <row r="48" spans="1:8">
      <c r="A48" s="25" t="s">
        <v>42</v>
      </c>
      <c r="B48" s="25" t="s">
        <v>43</v>
      </c>
      <c r="C48" s="25"/>
      <c r="D48" s="25" t="s">
        <v>61</v>
      </c>
      <c r="E48" s="25" t="s">
        <v>48</v>
      </c>
      <c r="F48" s="25"/>
      <c r="G48" s="25" t="s">
        <v>71</v>
      </c>
      <c r="H48" s="25" t="s">
        <v>72</v>
      </c>
    </row>
    <row r="49" spans="1:8">
      <c r="A49">
        <v>13</v>
      </c>
      <c r="B49">
        <v>6</v>
      </c>
      <c r="D49">
        <v>212.5</v>
      </c>
      <c r="E49">
        <v>-1.6</v>
      </c>
      <c r="G49" s="48">
        <f>AVERAGE(D49:D52)</f>
        <v>212.5</v>
      </c>
      <c r="H49" s="48">
        <f>AVERAGE(E49:E52)</f>
        <v>-1.5</v>
      </c>
    </row>
    <row r="50" spans="1:8">
      <c r="A50">
        <v>13</v>
      </c>
      <c r="B50">
        <v>6</v>
      </c>
      <c r="D50">
        <v>212.1</v>
      </c>
      <c r="E50">
        <v>-1.6</v>
      </c>
      <c r="G50" s="48">
        <f>(MAX(D49:D52)-MIN(D49:D52))/2</f>
        <v>0.29999999999999716</v>
      </c>
      <c r="H50" s="48">
        <f>(MAX(E49:E52)-MIN(E49:E52))/2</f>
        <v>0.29999999999999993</v>
      </c>
    </row>
    <row r="51" spans="1:8">
      <c r="A51">
        <v>13</v>
      </c>
      <c r="B51">
        <v>6</v>
      </c>
      <c r="D51">
        <v>212.7</v>
      </c>
      <c r="E51">
        <v>-1.7</v>
      </c>
      <c r="G51" s="48">
        <f>$G$1-G49</f>
        <v>0.30714285714284983</v>
      </c>
      <c r="H51" s="48">
        <f>$H$1-H49</f>
        <v>0.26428571428571446</v>
      </c>
    </row>
    <row r="52" spans="1:8">
      <c r="A52">
        <v>13</v>
      </c>
      <c r="B52">
        <v>6</v>
      </c>
      <c r="D52">
        <v>212.7</v>
      </c>
      <c r="E52">
        <v>-1.1000000000000001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41"/>
  <sheetViews>
    <sheetView zoomScaleNormal="100" workbookViewId="0">
      <pane ySplit="1" topLeftCell="A125" activePane="bottomLeft" state="frozenSplit"/>
      <selection pane="bottomLeft" activeCell="N128" sqref="N128:P128"/>
    </sheetView>
  </sheetViews>
  <sheetFormatPr baseColWidth="10" defaultRowHeight="15"/>
  <cols>
    <col min="1" max="1" width="5.5703125" bestFit="1" customWidth="1"/>
    <col min="2" max="2" width="7.28515625" bestFit="1" customWidth="1"/>
    <col min="3" max="3" width="5.5703125" bestFit="1" customWidth="1"/>
    <col min="4" max="4" width="5.85546875" bestFit="1" customWidth="1"/>
    <col min="5" max="5" width="6" bestFit="1" customWidth="1"/>
    <col min="6" max="6" width="7.28515625" bestFit="1" customWidth="1"/>
    <col min="7" max="7" width="6.28515625" bestFit="1" customWidth="1"/>
    <col min="8" max="8" width="3.28515625" customWidth="1"/>
    <col min="9" max="9" width="2" bestFit="1" customWidth="1"/>
    <col min="10" max="11" width="3.7109375" customWidth="1"/>
    <col min="12" max="12" width="2.85546875" customWidth="1"/>
    <col min="14" max="15" width="13.42578125" bestFit="1" customWidth="1"/>
    <col min="16" max="16" width="14" bestFit="1" customWidth="1"/>
    <col min="17" max="19" width="13.7109375" bestFit="1" customWidth="1"/>
  </cols>
  <sheetData>
    <row r="1" spans="1:26" s="22" customFormat="1" ht="36.75" customHeight="1">
      <c r="A1" s="25" t="s">
        <v>42</v>
      </c>
      <c r="B1" s="25" t="s">
        <v>43</v>
      </c>
      <c r="C1" s="25" t="s">
        <v>44</v>
      </c>
      <c r="D1" s="25" t="s">
        <v>45</v>
      </c>
      <c r="E1" s="25" t="s">
        <v>46</v>
      </c>
      <c r="F1" s="25" t="s">
        <v>47</v>
      </c>
      <c r="G1" s="25" t="s">
        <v>48</v>
      </c>
      <c r="H1" s="25"/>
      <c r="I1" s="25"/>
      <c r="J1" s="25"/>
      <c r="K1" s="25"/>
      <c r="L1" s="25"/>
      <c r="M1" s="25" t="s">
        <v>43</v>
      </c>
      <c r="N1" s="25" t="s">
        <v>49</v>
      </c>
      <c r="O1" s="25" t="s">
        <v>50</v>
      </c>
      <c r="P1" s="25" t="s">
        <v>51</v>
      </c>
      <c r="Q1" s="25" t="s">
        <v>52</v>
      </c>
      <c r="R1" s="25" t="s">
        <v>53</v>
      </c>
      <c r="S1" s="25" t="s">
        <v>54</v>
      </c>
      <c r="T1" s="25"/>
      <c r="U1" s="25" t="s">
        <v>44</v>
      </c>
      <c r="V1" s="25" t="s">
        <v>55</v>
      </c>
      <c r="W1" s="25" t="s">
        <v>56</v>
      </c>
      <c r="X1" s="25" t="s">
        <v>57</v>
      </c>
      <c r="Y1" s="25"/>
      <c r="Z1" s="25"/>
    </row>
    <row r="2" spans="1:26">
      <c r="A2">
        <v>1</v>
      </c>
      <c r="B2">
        <v>-1</v>
      </c>
      <c r="C2">
        <v>1</v>
      </c>
      <c r="D2">
        <v>0</v>
      </c>
      <c r="E2">
        <v>1</v>
      </c>
      <c r="F2">
        <v>9</v>
      </c>
      <c r="G2">
        <v>9</v>
      </c>
      <c r="H2">
        <v>0</v>
      </c>
      <c r="I2">
        <v>0</v>
      </c>
      <c r="J2" t="s">
        <v>33</v>
      </c>
    </row>
    <row r="3" spans="1:26">
      <c r="A3">
        <v>2</v>
      </c>
      <c r="B3">
        <v>-1</v>
      </c>
      <c r="C3">
        <v>1</v>
      </c>
      <c r="D3">
        <v>0</v>
      </c>
      <c r="E3">
        <v>2</v>
      </c>
      <c r="F3">
        <v>9</v>
      </c>
      <c r="G3">
        <v>9</v>
      </c>
      <c r="H3">
        <v>3</v>
      </c>
      <c r="I3">
        <v>0</v>
      </c>
      <c r="J3" t="s">
        <v>12</v>
      </c>
    </row>
    <row r="4" spans="1:26">
      <c r="A4">
        <v>3</v>
      </c>
      <c r="B4">
        <v>-1</v>
      </c>
      <c r="C4">
        <v>1</v>
      </c>
      <c r="D4">
        <v>0</v>
      </c>
      <c r="E4">
        <v>3</v>
      </c>
      <c r="F4">
        <v>9</v>
      </c>
      <c r="G4">
        <v>9</v>
      </c>
      <c r="H4">
        <v>3</v>
      </c>
      <c r="I4">
        <v>0</v>
      </c>
      <c r="J4" t="s">
        <v>36</v>
      </c>
    </row>
    <row r="5" spans="1:26">
      <c r="A5">
        <v>4</v>
      </c>
      <c r="B5">
        <v>-1</v>
      </c>
      <c r="C5">
        <v>1</v>
      </c>
      <c r="D5">
        <v>0</v>
      </c>
      <c r="E5">
        <v>4</v>
      </c>
      <c r="F5">
        <v>9</v>
      </c>
      <c r="G5">
        <v>9</v>
      </c>
      <c r="H5">
        <v>3</v>
      </c>
      <c r="I5">
        <v>0</v>
      </c>
      <c r="J5" t="s">
        <v>37</v>
      </c>
    </row>
    <row r="6" spans="1:26">
      <c r="A6">
        <v>5</v>
      </c>
      <c r="B6">
        <v>-1</v>
      </c>
      <c r="C6">
        <v>1</v>
      </c>
      <c r="D6">
        <v>0</v>
      </c>
      <c r="E6">
        <v>5</v>
      </c>
      <c r="F6">
        <v>9</v>
      </c>
      <c r="G6">
        <v>9</v>
      </c>
      <c r="H6">
        <v>3</v>
      </c>
      <c r="I6">
        <v>0</v>
      </c>
      <c r="J6" t="s">
        <v>16</v>
      </c>
    </row>
    <row r="7" spans="1:26">
      <c r="A7">
        <v>6</v>
      </c>
      <c r="B7">
        <v>-1</v>
      </c>
      <c r="C7">
        <v>1</v>
      </c>
      <c r="D7">
        <v>0</v>
      </c>
      <c r="E7">
        <v>6</v>
      </c>
      <c r="F7">
        <v>9</v>
      </c>
      <c r="G7">
        <v>9</v>
      </c>
      <c r="H7">
        <v>3</v>
      </c>
      <c r="I7">
        <v>0</v>
      </c>
      <c r="J7" t="s">
        <v>36</v>
      </c>
    </row>
    <row r="8" spans="1:26">
      <c r="A8">
        <v>7</v>
      </c>
      <c r="B8">
        <v>-1</v>
      </c>
      <c r="C8">
        <v>1</v>
      </c>
      <c r="D8">
        <v>0</v>
      </c>
      <c r="E8">
        <v>7</v>
      </c>
      <c r="F8">
        <v>9</v>
      </c>
      <c r="G8">
        <v>9</v>
      </c>
      <c r="H8">
        <v>3</v>
      </c>
      <c r="I8">
        <v>0</v>
      </c>
      <c r="J8" t="s">
        <v>38</v>
      </c>
    </row>
    <row r="9" spans="1:26">
      <c r="A9">
        <v>8</v>
      </c>
      <c r="B9">
        <v>-1</v>
      </c>
      <c r="C9">
        <v>1</v>
      </c>
      <c r="D9">
        <v>0</v>
      </c>
      <c r="E9">
        <v>8</v>
      </c>
      <c r="F9">
        <v>9</v>
      </c>
      <c r="G9">
        <v>9</v>
      </c>
      <c r="H9">
        <v>3</v>
      </c>
      <c r="I9">
        <v>0</v>
      </c>
      <c r="J9" t="s">
        <v>18</v>
      </c>
    </row>
    <row r="10" spans="1:26">
      <c r="A10">
        <v>9</v>
      </c>
      <c r="B10">
        <v>-1</v>
      </c>
      <c r="C10">
        <v>1</v>
      </c>
      <c r="D10">
        <v>0</v>
      </c>
      <c r="E10">
        <v>9</v>
      </c>
      <c r="F10">
        <v>9</v>
      </c>
      <c r="G10">
        <v>9</v>
      </c>
      <c r="H10">
        <v>3</v>
      </c>
      <c r="I10">
        <v>0</v>
      </c>
      <c r="J10" t="s">
        <v>19</v>
      </c>
    </row>
    <row r="11" spans="1:26">
      <c r="A11">
        <v>10</v>
      </c>
      <c r="B11">
        <v>-1</v>
      </c>
      <c r="C11">
        <v>1</v>
      </c>
      <c r="D11">
        <v>0</v>
      </c>
      <c r="E11">
        <v>10</v>
      </c>
      <c r="F11">
        <v>9</v>
      </c>
      <c r="G11">
        <v>9</v>
      </c>
      <c r="H11">
        <v>3</v>
      </c>
      <c r="I11">
        <v>0</v>
      </c>
      <c r="J11" t="s">
        <v>39</v>
      </c>
    </row>
    <row r="12" spans="1:26">
      <c r="A12">
        <v>11</v>
      </c>
      <c r="B12">
        <v>-1</v>
      </c>
      <c r="C12">
        <v>1</v>
      </c>
      <c r="D12">
        <v>0</v>
      </c>
      <c r="E12">
        <v>11</v>
      </c>
      <c r="F12">
        <v>9</v>
      </c>
      <c r="G12">
        <v>9</v>
      </c>
      <c r="H12">
        <v>3</v>
      </c>
      <c r="I12">
        <v>0</v>
      </c>
      <c r="J12" t="s">
        <v>40</v>
      </c>
    </row>
    <row r="13" spans="1:26">
      <c r="A13">
        <v>12</v>
      </c>
      <c r="B13">
        <v>-1</v>
      </c>
      <c r="C13">
        <v>1</v>
      </c>
      <c r="D13">
        <v>0</v>
      </c>
      <c r="E13">
        <v>12</v>
      </c>
      <c r="F13">
        <v>9</v>
      </c>
      <c r="G13">
        <v>9</v>
      </c>
      <c r="H13">
        <v>3</v>
      </c>
      <c r="I13">
        <v>0</v>
      </c>
      <c r="J13" t="s">
        <v>41</v>
      </c>
    </row>
    <row r="14" spans="1:26">
      <c r="A14">
        <v>13</v>
      </c>
      <c r="B14">
        <v>-1</v>
      </c>
      <c r="C14">
        <v>1</v>
      </c>
      <c r="D14">
        <v>0</v>
      </c>
      <c r="E14">
        <v>13</v>
      </c>
      <c r="F14">
        <v>9</v>
      </c>
      <c r="G14">
        <v>9</v>
      </c>
      <c r="H14">
        <v>3</v>
      </c>
      <c r="I14">
        <v>0</v>
      </c>
      <c r="J14" t="s">
        <v>36</v>
      </c>
    </row>
    <row r="15" spans="1:26">
      <c r="A15">
        <v>30</v>
      </c>
      <c r="B15">
        <v>-1</v>
      </c>
      <c r="C15">
        <v>1</v>
      </c>
      <c r="D15">
        <v>0</v>
      </c>
      <c r="E15">
        <v>30</v>
      </c>
      <c r="F15">
        <v>9</v>
      </c>
      <c r="G15">
        <v>9</v>
      </c>
      <c r="H15">
        <v>3</v>
      </c>
      <c r="I15">
        <v>0</v>
      </c>
      <c r="J15" t="s">
        <v>15</v>
      </c>
    </row>
    <row r="16" spans="1:26">
      <c r="A16" s="4">
        <v>1</v>
      </c>
      <c r="B16" s="4">
        <v>1</v>
      </c>
      <c r="C16" s="4">
        <v>1</v>
      </c>
      <c r="D16" s="4">
        <v>1</v>
      </c>
      <c r="E16" s="4">
        <v>4.7300000000000004</v>
      </c>
      <c r="F16" s="4">
        <v>342</v>
      </c>
      <c r="G16" s="4">
        <v>2</v>
      </c>
      <c r="H16" s="4">
        <v>0</v>
      </c>
      <c r="I16" s="4">
        <v>0</v>
      </c>
      <c r="J16" s="4">
        <v>0</v>
      </c>
      <c r="K16" s="4">
        <v>0</v>
      </c>
      <c r="L16" s="4"/>
      <c r="M16" s="4">
        <v>1</v>
      </c>
      <c r="N16" s="12">
        <v>4.7264285714285714</v>
      </c>
      <c r="O16" s="12">
        <v>343.53571428571433</v>
      </c>
      <c r="P16" s="12">
        <v>2.5857142857142859</v>
      </c>
      <c r="Q16" s="12">
        <f t="shared" ref="Q16:Q47" si="0">E16-N16</f>
        <v>3.5714285714290028E-3</v>
      </c>
      <c r="R16" s="12">
        <f t="shared" ref="R16:R47" si="1">F16-O16</f>
        <v>-1.5357142857143344</v>
      </c>
      <c r="S16" s="12">
        <f t="shared" ref="S16:S47" si="2">G16-P16</f>
        <v>-0.58571428571428585</v>
      </c>
      <c r="V16" s="15"/>
      <c r="W16" s="15"/>
      <c r="X16" s="15"/>
    </row>
    <row r="17" spans="1:24">
      <c r="A17" s="4">
        <v>12</v>
      </c>
      <c r="B17" s="4">
        <v>1</v>
      </c>
      <c r="C17" s="4">
        <v>1</v>
      </c>
      <c r="D17" s="4">
        <v>1</v>
      </c>
      <c r="E17" s="4">
        <v>4.75</v>
      </c>
      <c r="F17" s="4">
        <v>343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/>
      <c r="M17" s="4">
        <v>1</v>
      </c>
      <c r="N17" s="12">
        <v>4.7264285714285714</v>
      </c>
      <c r="O17" s="12">
        <v>343.53571428571433</v>
      </c>
      <c r="P17" s="12">
        <v>2.5857142857142859</v>
      </c>
      <c r="Q17" s="12">
        <f t="shared" si="0"/>
        <v>2.3571428571428577E-2</v>
      </c>
      <c r="R17" s="12">
        <f t="shared" si="1"/>
        <v>-0.53571428571433444</v>
      </c>
      <c r="S17" s="12">
        <f t="shared" si="2"/>
        <v>-0.58571428571428585</v>
      </c>
      <c r="V17" s="15"/>
      <c r="W17" s="15"/>
      <c r="X17" s="15"/>
    </row>
    <row r="18" spans="1:24">
      <c r="A18" s="4">
        <v>2</v>
      </c>
      <c r="B18" s="4">
        <v>1</v>
      </c>
      <c r="C18" s="4">
        <v>2</v>
      </c>
      <c r="D18" s="4">
        <v>1</v>
      </c>
      <c r="E18" s="4">
        <v>4.72</v>
      </c>
      <c r="F18" s="4">
        <v>343</v>
      </c>
      <c r="G18" s="4">
        <v>2.6</v>
      </c>
      <c r="H18" s="4">
        <v>0</v>
      </c>
      <c r="I18" s="4">
        <v>0</v>
      </c>
      <c r="J18" s="4">
        <v>0</v>
      </c>
      <c r="K18" s="4">
        <v>0</v>
      </c>
      <c r="L18" s="4"/>
      <c r="M18" s="4">
        <v>1</v>
      </c>
      <c r="N18" s="12">
        <v>4.7264285714285714</v>
      </c>
      <c r="O18" s="12">
        <v>343.53571428571433</v>
      </c>
      <c r="P18" s="12">
        <v>2.5857142857142859</v>
      </c>
      <c r="Q18" s="12">
        <f t="shared" si="0"/>
        <v>-6.4285714285716722E-3</v>
      </c>
      <c r="R18" s="12">
        <f t="shared" si="1"/>
        <v>-0.53571428571433444</v>
      </c>
      <c r="S18" s="12">
        <f t="shared" si="2"/>
        <v>1.4285714285714235E-2</v>
      </c>
      <c r="V18" s="15"/>
      <c r="W18" s="15"/>
      <c r="X18" s="15"/>
    </row>
    <row r="19" spans="1:24">
      <c r="A19" s="4">
        <v>4</v>
      </c>
      <c r="B19" s="4">
        <v>1</v>
      </c>
      <c r="C19" s="4">
        <v>2</v>
      </c>
      <c r="D19" s="4">
        <v>1</v>
      </c>
      <c r="E19" s="4">
        <v>4.72</v>
      </c>
      <c r="F19" s="4">
        <v>343.7</v>
      </c>
      <c r="G19" s="4">
        <v>2.4</v>
      </c>
      <c r="H19" s="4">
        <v>0</v>
      </c>
      <c r="I19" s="4">
        <v>0</v>
      </c>
      <c r="J19" s="4">
        <v>0</v>
      </c>
      <c r="K19" s="4">
        <v>0</v>
      </c>
      <c r="L19" s="4"/>
      <c r="M19" s="4">
        <v>1</v>
      </c>
      <c r="N19" s="12">
        <v>4.7264285714285714</v>
      </c>
      <c r="O19" s="12">
        <v>343.53571428571433</v>
      </c>
      <c r="P19" s="12">
        <v>2.5857142857142859</v>
      </c>
      <c r="Q19" s="12">
        <f t="shared" si="0"/>
        <v>-6.4285714285716722E-3</v>
      </c>
      <c r="R19" s="12">
        <f t="shared" si="1"/>
        <v>0.16428571428565419</v>
      </c>
      <c r="S19" s="12">
        <f t="shared" si="2"/>
        <v>-0.18571428571428594</v>
      </c>
      <c r="V19" s="15"/>
      <c r="W19" s="15"/>
      <c r="X19" s="15"/>
    </row>
    <row r="20" spans="1:24">
      <c r="A20" s="4">
        <v>5</v>
      </c>
      <c r="B20" s="4">
        <v>1</v>
      </c>
      <c r="C20" s="4">
        <v>2</v>
      </c>
      <c r="D20" s="4">
        <v>1</v>
      </c>
      <c r="E20" s="4">
        <v>4.72</v>
      </c>
      <c r="F20" s="4">
        <v>344</v>
      </c>
      <c r="G20" s="4">
        <v>2.6</v>
      </c>
      <c r="H20" s="4">
        <v>0</v>
      </c>
      <c r="I20" s="4">
        <v>0</v>
      </c>
      <c r="J20" s="4">
        <v>0</v>
      </c>
      <c r="K20" s="4">
        <v>0</v>
      </c>
      <c r="L20" s="4"/>
      <c r="M20" s="4">
        <v>1</v>
      </c>
      <c r="N20" s="12">
        <v>4.7264285714285714</v>
      </c>
      <c r="O20" s="12">
        <v>343.53571428571433</v>
      </c>
      <c r="P20" s="12">
        <v>2.5857142857142859</v>
      </c>
      <c r="Q20" s="12">
        <f t="shared" si="0"/>
        <v>-6.4285714285716722E-3</v>
      </c>
      <c r="R20" s="12">
        <f t="shared" si="1"/>
        <v>0.46428571428566556</v>
      </c>
      <c r="S20" s="12">
        <f t="shared" si="2"/>
        <v>1.4285714285714235E-2</v>
      </c>
    </row>
    <row r="21" spans="1:24">
      <c r="A21" s="4">
        <v>8</v>
      </c>
      <c r="B21" s="4">
        <v>1</v>
      </c>
      <c r="C21" s="4">
        <v>2</v>
      </c>
      <c r="D21" s="4">
        <v>1</v>
      </c>
      <c r="E21" s="4">
        <v>4.71</v>
      </c>
      <c r="F21" s="4">
        <v>343.6</v>
      </c>
      <c r="G21" s="4">
        <v>2.5</v>
      </c>
      <c r="H21" s="4">
        <v>0</v>
      </c>
      <c r="I21" s="4">
        <v>0</v>
      </c>
      <c r="J21" s="4">
        <v>0</v>
      </c>
      <c r="K21" s="4">
        <v>0</v>
      </c>
      <c r="L21" s="4"/>
      <c r="M21" s="4">
        <v>1</v>
      </c>
      <c r="N21" s="12">
        <v>4.7264285714285714</v>
      </c>
      <c r="O21" s="12">
        <v>343.53571428571433</v>
      </c>
      <c r="P21" s="12">
        <v>2.5857142857142859</v>
      </c>
      <c r="Q21" s="12">
        <f t="shared" si="0"/>
        <v>-1.6428571428571459E-2</v>
      </c>
      <c r="R21" s="12">
        <f t="shared" si="1"/>
        <v>6.42857142856883E-2</v>
      </c>
      <c r="S21" s="12">
        <f t="shared" si="2"/>
        <v>-8.5714285714285854E-2</v>
      </c>
    </row>
    <row r="22" spans="1:24">
      <c r="A22" s="4">
        <v>9</v>
      </c>
      <c r="B22" s="4">
        <v>1</v>
      </c>
      <c r="C22" s="4">
        <v>2</v>
      </c>
      <c r="D22" s="4">
        <v>1</v>
      </c>
      <c r="E22" s="4">
        <v>4.72</v>
      </c>
      <c r="F22" s="4">
        <v>343.7</v>
      </c>
      <c r="G22" s="4">
        <v>2.7</v>
      </c>
      <c r="H22" s="4">
        <v>0</v>
      </c>
      <c r="I22" s="4">
        <v>0</v>
      </c>
      <c r="J22" s="4">
        <v>0</v>
      </c>
      <c r="K22" s="4">
        <v>0</v>
      </c>
      <c r="L22" s="4"/>
      <c r="M22" s="4">
        <v>1</v>
      </c>
      <c r="N22" s="12">
        <v>4.7264285714285714</v>
      </c>
      <c r="O22" s="12">
        <v>343.53571428571433</v>
      </c>
      <c r="P22" s="12">
        <v>2.5857142857142859</v>
      </c>
      <c r="Q22" s="12">
        <f t="shared" si="0"/>
        <v>-6.4285714285716722E-3</v>
      </c>
      <c r="R22" s="12">
        <f t="shared" si="1"/>
        <v>0.16428571428565419</v>
      </c>
      <c r="S22" s="12">
        <f t="shared" si="2"/>
        <v>0.11428571428571432</v>
      </c>
    </row>
    <row r="23" spans="1:24">
      <c r="A23" s="4">
        <v>10</v>
      </c>
      <c r="B23" s="4">
        <v>1</v>
      </c>
      <c r="C23" s="4">
        <v>2</v>
      </c>
      <c r="D23" s="4">
        <v>1</v>
      </c>
      <c r="E23" s="4">
        <v>4.72</v>
      </c>
      <c r="F23" s="4">
        <v>343.5</v>
      </c>
      <c r="G23" s="4">
        <v>2.8</v>
      </c>
      <c r="H23" s="4">
        <v>0</v>
      </c>
      <c r="I23" s="4">
        <v>0</v>
      </c>
      <c r="J23" s="4">
        <v>0</v>
      </c>
      <c r="K23" s="4">
        <v>0</v>
      </c>
      <c r="L23" s="4"/>
      <c r="M23" s="4">
        <v>1</v>
      </c>
      <c r="N23" s="12">
        <v>4.7264285714285714</v>
      </c>
      <c r="O23" s="12">
        <v>343.53571428571433</v>
      </c>
      <c r="P23" s="12">
        <v>2.5857142857142859</v>
      </c>
      <c r="Q23" s="12">
        <f t="shared" si="0"/>
        <v>-6.4285714285716722E-3</v>
      </c>
      <c r="R23" s="12">
        <f t="shared" si="1"/>
        <v>-3.5714285714334437E-2</v>
      </c>
      <c r="S23" s="12">
        <f t="shared" si="2"/>
        <v>0.21428571428571397</v>
      </c>
    </row>
    <row r="24" spans="1:24">
      <c r="A24" s="4">
        <v>30</v>
      </c>
      <c r="B24" s="4">
        <v>1</v>
      </c>
      <c r="C24" s="4">
        <v>2</v>
      </c>
      <c r="D24" s="4">
        <v>1</v>
      </c>
      <c r="E24" s="4">
        <v>4.75</v>
      </c>
      <c r="F24" s="4">
        <v>343.8</v>
      </c>
      <c r="G24" s="4">
        <v>2.7</v>
      </c>
      <c r="H24" s="4">
        <v>0</v>
      </c>
      <c r="I24" s="4">
        <v>0</v>
      </c>
      <c r="J24" s="4">
        <v>0</v>
      </c>
      <c r="K24" s="4">
        <v>0</v>
      </c>
      <c r="L24" s="4"/>
      <c r="M24" s="4">
        <v>1</v>
      </c>
      <c r="N24" s="12">
        <v>4.7264285714285714</v>
      </c>
      <c r="O24" s="12">
        <v>343.53571428571433</v>
      </c>
      <c r="P24" s="12">
        <v>2.5857142857142859</v>
      </c>
      <c r="Q24" s="12">
        <f t="shared" si="0"/>
        <v>2.3571428571428577E-2</v>
      </c>
      <c r="R24" s="12">
        <f t="shared" si="1"/>
        <v>0.26428571428567693</v>
      </c>
      <c r="S24" s="12">
        <f t="shared" si="2"/>
        <v>0.11428571428571432</v>
      </c>
    </row>
    <row r="25" spans="1:24">
      <c r="A25" s="4">
        <v>3</v>
      </c>
      <c r="B25" s="4">
        <v>1</v>
      </c>
      <c r="C25" s="4">
        <v>3</v>
      </c>
      <c r="D25" s="4">
        <v>1</v>
      </c>
      <c r="E25" s="4">
        <v>4.72</v>
      </c>
      <c r="F25" s="4">
        <v>344</v>
      </c>
      <c r="G25" s="4">
        <v>2.9</v>
      </c>
      <c r="H25" s="4">
        <v>0</v>
      </c>
      <c r="I25" s="4">
        <v>0</v>
      </c>
      <c r="J25" s="4">
        <v>0</v>
      </c>
      <c r="K25" s="4">
        <v>0</v>
      </c>
      <c r="L25" s="4"/>
      <c r="M25" s="4">
        <v>1</v>
      </c>
      <c r="N25" s="12">
        <v>4.7264285714285714</v>
      </c>
      <c r="O25" s="12">
        <v>343.53571428571433</v>
      </c>
      <c r="P25" s="12">
        <v>2.5857142857142859</v>
      </c>
      <c r="Q25" s="12">
        <f t="shared" si="0"/>
        <v>-6.4285714285716722E-3</v>
      </c>
      <c r="R25" s="12">
        <f t="shared" si="1"/>
        <v>0.46428571428566556</v>
      </c>
      <c r="S25" s="12">
        <f t="shared" si="2"/>
        <v>0.31428571428571406</v>
      </c>
      <c r="U25">
        <v>1</v>
      </c>
      <c r="V25" s="15">
        <f>AVERAGE(Q25:Q69)</f>
        <v>2.3809523809453656E-4</v>
      </c>
      <c r="W25" s="15">
        <f>AVERAGE(R25:R69)</f>
        <v>1.2222222222214521E-2</v>
      </c>
      <c r="X25" s="15">
        <f>AVERAGE(S25:S69)</f>
        <v>2.285714285714311E-2</v>
      </c>
    </row>
    <row r="26" spans="1:24">
      <c r="A26" s="4">
        <v>6</v>
      </c>
      <c r="B26" s="4">
        <v>1</v>
      </c>
      <c r="C26" s="4">
        <v>3</v>
      </c>
      <c r="D26" s="4">
        <v>1</v>
      </c>
      <c r="E26" s="4">
        <v>4.72</v>
      </c>
      <c r="F26" s="4">
        <v>343.8</v>
      </c>
      <c r="G26" s="4">
        <v>2.7</v>
      </c>
      <c r="H26" s="4">
        <v>0</v>
      </c>
      <c r="I26" s="4">
        <v>0</v>
      </c>
      <c r="J26" s="4">
        <v>0</v>
      </c>
      <c r="K26" s="4">
        <v>0</v>
      </c>
      <c r="L26" s="4"/>
      <c r="M26" s="4">
        <v>1</v>
      </c>
      <c r="N26" s="12">
        <v>4.7264285714285714</v>
      </c>
      <c r="O26" s="12">
        <v>343.53571428571433</v>
      </c>
      <c r="P26" s="12">
        <v>2.5857142857142859</v>
      </c>
      <c r="Q26" s="12">
        <f t="shared" si="0"/>
        <v>-6.4285714285716722E-3</v>
      </c>
      <c r="R26" s="12">
        <f t="shared" si="1"/>
        <v>0.26428571428567693</v>
      </c>
      <c r="S26" s="12">
        <f t="shared" si="2"/>
        <v>0.11428571428571432</v>
      </c>
    </row>
    <row r="27" spans="1:24">
      <c r="A27" s="4">
        <v>7</v>
      </c>
      <c r="B27" s="4">
        <v>1</v>
      </c>
      <c r="C27" s="4">
        <v>3</v>
      </c>
      <c r="D27" s="4">
        <v>1</v>
      </c>
      <c r="E27" s="4">
        <v>4.72</v>
      </c>
      <c r="F27" s="4">
        <v>344.4</v>
      </c>
      <c r="G27" s="4">
        <v>2.9</v>
      </c>
      <c r="H27" s="4">
        <v>0</v>
      </c>
      <c r="I27" s="4">
        <v>0</v>
      </c>
      <c r="J27" s="4">
        <v>0</v>
      </c>
      <c r="K27" s="4">
        <v>0</v>
      </c>
      <c r="L27" s="4"/>
      <c r="M27" s="4">
        <v>1</v>
      </c>
      <c r="N27" s="12">
        <v>4.7264285714285714</v>
      </c>
      <c r="O27" s="12">
        <v>343.53571428571433</v>
      </c>
      <c r="P27" s="12">
        <v>2.5857142857142859</v>
      </c>
      <c r="Q27" s="12">
        <f t="shared" si="0"/>
        <v>-6.4285714285716722E-3</v>
      </c>
      <c r="R27" s="12">
        <f t="shared" si="1"/>
        <v>0.86428571428564283</v>
      </c>
      <c r="S27" s="12">
        <f t="shared" si="2"/>
        <v>0.31428571428571406</v>
      </c>
    </row>
    <row r="28" spans="1:24">
      <c r="A28" s="4">
        <v>11</v>
      </c>
      <c r="B28" s="4">
        <v>1</v>
      </c>
      <c r="C28" s="4">
        <v>3</v>
      </c>
      <c r="D28" s="4">
        <v>1</v>
      </c>
      <c r="E28" s="4">
        <v>4.74</v>
      </c>
      <c r="F28" s="4">
        <v>343.4</v>
      </c>
      <c r="G28" s="4">
        <v>2.6</v>
      </c>
      <c r="H28" s="4">
        <v>0</v>
      </c>
      <c r="I28" s="4">
        <v>0</v>
      </c>
      <c r="J28" s="4">
        <v>0</v>
      </c>
      <c r="K28" s="4">
        <v>0</v>
      </c>
      <c r="L28" s="4"/>
      <c r="M28" s="4">
        <v>1</v>
      </c>
      <c r="N28" s="12">
        <v>4.7264285714285714</v>
      </c>
      <c r="O28" s="12">
        <v>343.53571428571433</v>
      </c>
      <c r="P28" s="12">
        <v>2.5857142857142859</v>
      </c>
      <c r="Q28" s="12">
        <f t="shared" si="0"/>
        <v>1.357142857142879E-2</v>
      </c>
      <c r="R28" s="12">
        <f t="shared" si="1"/>
        <v>-0.13571428571435717</v>
      </c>
      <c r="S28" s="12">
        <f t="shared" si="2"/>
        <v>1.4285714285714235E-2</v>
      </c>
    </row>
    <row r="29" spans="1:24">
      <c r="A29" s="4">
        <v>13</v>
      </c>
      <c r="B29" s="4">
        <v>1</v>
      </c>
      <c r="C29" s="4">
        <v>3</v>
      </c>
      <c r="D29" s="4">
        <v>1</v>
      </c>
      <c r="E29" s="4">
        <v>4.7300000000000004</v>
      </c>
      <c r="F29" s="4">
        <v>343.6</v>
      </c>
      <c r="G29" s="4">
        <v>2.8</v>
      </c>
      <c r="H29" s="4">
        <v>0</v>
      </c>
      <c r="I29" s="4">
        <v>0</v>
      </c>
      <c r="J29" s="4">
        <v>0</v>
      </c>
      <c r="K29" s="4">
        <v>0</v>
      </c>
      <c r="L29" s="4"/>
      <c r="M29" s="4">
        <v>1</v>
      </c>
      <c r="N29" s="12">
        <v>4.7264285714285714</v>
      </c>
      <c r="O29" s="12">
        <v>343.53571428571433</v>
      </c>
      <c r="P29" s="12">
        <v>2.5857142857142859</v>
      </c>
      <c r="Q29" s="12">
        <f t="shared" si="0"/>
        <v>3.5714285714290028E-3</v>
      </c>
      <c r="R29" s="12">
        <f t="shared" si="1"/>
        <v>6.42857142856883E-2</v>
      </c>
      <c r="S29" s="12">
        <f t="shared" si="2"/>
        <v>0.21428571428571397</v>
      </c>
    </row>
    <row r="30" spans="1:24">
      <c r="A30" s="5">
        <v>1</v>
      </c>
      <c r="B30" s="5">
        <v>2</v>
      </c>
      <c r="C30" s="5">
        <v>1</v>
      </c>
      <c r="D30" s="5">
        <v>1</v>
      </c>
      <c r="E30" s="5">
        <v>5.16</v>
      </c>
      <c r="F30" s="5">
        <v>69.5</v>
      </c>
      <c r="G30" s="5">
        <v>-15</v>
      </c>
      <c r="H30" s="5">
        <v>0</v>
      </c>
      <c r="I30" s="5">
        <v>0</v>
      </c>
      <c r="J30" s="5">
        <v>0</v>
      </c>
      <c r="K30" s="5">
        <v>0</v>
      </c>
      <c r="L30" s="5"/>
      <c r="M30" s="14">
        <v>2</v>
      </c>
      <c r="N30" s="13">
        <v>5.1664285714285727</v>
      </c>
      <c r="O30" s="13">
        <v>70.507142857142867</v>
      </c>
      <c r="P30" s="13">
        <v>-14.971428571428573</v>
      </c>
      <c r="Q30" s="13">
        <f t="shared" si="0"/>
        <v>-6.4285714285725604E-3</v>
      </c>
      <c r="R30" s="13">
        <f t="shared" si="1"/>
        <v>-1.0071428571428669</v>
      </c>
      <c r="S30" s="13">
        <f t="shared" si="2"/>
        <v>-2.8571428571426694E-2</v>
      </c>
    </row>
    <row r="31" spans="1:24">
      <c r="A31" s="5">
        <v>12</v>
      </c>
      <c r="B31" s="5">
        <v>2</v>
      </c>
      <c r="C31" s="5">
        <v>1</v>
      </c>
      <c r="D31" s="5">
        <v>1</v>
      </c>
      <c r="E31" s="5">
        <v>5.17</v>
      </c>
      <c r="F31" s="5">
        <v>69</v>
      </c>
      <c r="G31" s="5">
        <v>-15</v>
      </c>
      <c r="H31" s="5">
        <v>0</v>
      </c>
      <c r="I31" s="5">
        <v>0</v>
      </c>
      <c r="J31" s="5">
        <v>0</v>
      </c>
      <c r="K31" s="5">
        <v>0</v>
      </c>
      <c r="L31" s="5"/>
      <c r="M31" s="14">
        <v>2</v>
      </c>
      <c r="N31" s="13">
        <v>5.1664285714285727</v>
      </c>
      <c r="O31" s="13">
        <v>70.507142857142867</v>
      </c>
      <c r="P31" s="13">
        <v>-14.971428571428573</v>
      </c>
      <c r="Q31" s="13">
        <f t="shared" si="0"/>
        <v>3.5714285714272265E-3</v>
      </c>
      <c r="R31" s="13">
        <f t="shared" si="1"/>
        <v>-1.5071428571428669</v>
      </c>
      <c r="S31" s="13">
        <f t="shared" si="2"/>
        <v>-2.8571428571426694E-2</v>
      </c>
    </row>
    <row r="32" spans="1:24">
      <c r="A32" s="5">
        <v>2</v>
      </c>
      <c r="B32" s="5">
        <v>2</v>
      </c>
      <c r="C32" s="5">
        <v>2</v>
      </c>
      <c r="D32" s="5">
        <v>1</v>
      </c>
      <c r="E32" s="5">
        <v>5.15</v>
      </c>
      <c r="F32" s="5">
        <v>69.599999999999994</v>
      </c>
      <c r="G32" s="5">
        <v>-14.7</v>
      </c>
      <c r="H32" s="5">
        <v>0</v>
      </c>
      <c r="I32" s="5">
        <v>0</v>
      </c>
      <c r="J32" s="5">
        <v>0</v>
      </c>
      <c r="K32" s="5">
        <v>0</v>
      </c>
      <c r="L32" s="5"/>
      <c r="M32" s="14">
        <v>2</v>
      </c>
      <c r="N32" s="13">
        <v>5.1664285714285727</v>
      </c>
      <c r="O32" s="13">
        <v>70.507142857142867</v>
      </c>
      <c r="P32" s="13">
        <v>-14.971428571428573</v>
      </c>
      <c r="Q32" s="13">
        <f t="shared" si="0"/>
        <v>-1.6428571428572347E-2</v>
      </c>
      <c r="R32" s="13">
        <f t="shared" si="1"/>
        <v>-0.90714285714287257</v>
      </c>
      <c r="S32" s="13">
        <f t="shared" si="2"/>
        <v>0.27142857142857402</v>
      </c>
    </row>
    <row r="33" spans="1:19">
      <c r="A33" s="5">
        <v>4</v>
      </c>
      <c r="B33" s="5">
        <v>2</v>
      </c>
      <c r="C33" s="5">
        <v>2</v>
      </c>
      <c r="D33" s="5">
        <v>1</v>
      </c>
      <c r="E33" s="5">
        <v>5.16</v>
      </c>
      <c r="F33" s="5">
        <v>70.2</v>
      </c>
      <c r="G33" s="5">
        <v>-14.7</v>
      </c>
      <c r="H33" s="5">
        <v>0</v>
      </c>
      <c r="I33" s="5">
        <v>0</v>
      </c>
      <c r="J33" s="5">
        <v>0</v>
      </c>
      <c r="K33" s="5">
        <v>0</v>
      </c>
      <c r="L33" s="5"/>
      <c r="M33" s="14">
        <v>2</v>
      </c>
      <c r="N33" s="13">
        <v>5.1664285714285727</v>
      </c>
      <c r="O33" s="13">
        <v>70.507142857142867</v>
      </c>
      <c r="P33" s="13">
        <v>-14.971428571428573</v>
      </c>
      <c r="Q33" s="13">
        <f t="shared" si="0"/>
        <v>-6.4285714285725604E-3</v>
      </c>
      <c r="R33" s="13">
        <f t="shared" si="1"/>
        <v>-0.30714285714286405</v>
      </c>
      <c r="S33" s="13">
        <f t="shared" si="2"/>
        <v>0.27142857142857402</v>
      </c>
    </row>
    <row r="34" spans="1:19">
      <c r="A34" s="5">
        <v>5</v>
      </c>
      <c r="B34" s="5">
        <v>2</v>
      </c>
      <c r="C34" s="5">
        <v>2</v>
      </c>
      <c r="D34" s="5">
        <v>1</v>
      </c>
      <c r="E34" s="5">
        <v>5.16</v>
      </c>
      <c r="F34" s="5">
        <v>70.599999999999994</v>
      </c>
      <c r="G34" s="5">
        <v>-15.1</v>
      </c>
      <c r="H34" s="5">
        <v>0</v>
      </c>
      <c r="I34" s="5">
        <v>0</v>
      </c>
      <c r="J34" s="5">
        <v>0</v>
      </c>
      <c r="K34" s="5">
        <v>0</v>
      </c>
      <c r="L34" s="5"/>
      <c r="M34" s="14">
        <v>2</v>
      </c>
      <c r="N34" s="13">
        <v>5.1664285714285727</v>
      </c>
      <c r="O34" s="13">
        <v>70.507142857142867</v>
      </c>
      <c r="P34" s="13">
        <v>-14.971428571428573</v>
      </c>
      <c r="Q34" s="13">
        <f t="shared" si="0"/>
        <v>-6.4285714285725604E-3</v>
      </c>
      <c r="R34" s="13">
        <f t="shared" si="1"/>
        <v>9.2857142857127428E-2</v>
      </c>
      <c r="S34" s="13">
        <f t="shared" si="2"/>
        <v>-0.12857142857142634</v>
      </c>
    </row>
    <row r="35" spans="1:19">
      <c r="A35" s="5">
        <v>8</v>
      </c>
      <c r="B35" s="5">
        <v>2</v>
      </c>
      <c r="C35" s="5">
        <v>2</v>
      </c>
      <c r="D35" s="5">
        <v>1</v>
      </c>
      <c r="E35" s="5">
        <v>5.15</v>
      </c>
      <c r="F35" s="5">
        <v>70</v>
      </c>
      <c r="G35" s="5">
        <v>-15.3</v>
      </c>
      <c r="H35" s="5">
        <v>0</v>
      </c>
      <c r="I35" s="5">
        <v>0</v>
      </c>
      <c r="J35" s="5">
        <v>0</v>
      </c>
      <c r="K35" s="5">
        <v>0</v>
      </c>
      <c r="L35" s="5"/>
      <c r="M35" s="14">
        <v>2</v>
      </c>
      <c r="N35" s="13">
        <v>5.1664285714285727</v>
      </c>
      <c r="O35" s="13">
        <v>70.507142857142867</v>
      </c>
      <c r="P35" s="13">
        <v>-14.971428571428573</v>
      </c>
      <c r="Q35" s="13">
        <f t="shared" si="0"/>
        <v>-1.6428571428572347E-2</v>
      </c>
      <c r="R35" s="13">
        <f t="shared" si="1"/>
        <v>-0.50714285714286689</v>
      </c>
      <c r="S35" s="13">
        <f t="shared" si="2"/>
        <v>-0.3285714285714274</v>
      </c>
    </row>
    <row r="36" spans="1:19">
      <c r="A36" s="5">
        <v>9</v>
      </c>
      <c r="B36" s="5">
        <v>2</v>
      </c>
      <c r="C36" s="5">
        <v>2</v>
      </c>
      <c r="D36" s="5">
        <v>1</v>
      </c>
      <c r="E36" s="5">
        <v>5.16</v>
      </c>
      <c r="F36" s="5">
        <v>70.7</v>
      </c>
      <c r="G36" s="5">
        <v>-15.3</v>
      </c>
      <c r="H36" s="5">
        <v>0</v>
      </c>
      <c r="I36" s="5">
        <v>0</v>
      </c>
      <c r="J36" s="5">
        <v>0</v>
      </c>
      <c r="K36" s="5">
        <v>0</v>
      </c>
      <c r="L36" s="5"/>
      <c r="M36" s="14">
        <v>2</v>
      </c>
      <c r="N36" s="13">
        <v>5.1664285714285727</v>
      </c>
      <c r="O36" s="13">
        <v>70.507142857142867</v>
      </c>
      <c r="P36" s="13">
        <v>-14.971428571428573</v>
      </c>
      <c r="Q36" s="13">
        <f t="shared" si="0"/>
        <v>-6.4285714285725604E-3</v>
      </c>
      <c r="R36" s="13">
        <f t="shared" si="1"/>
        <v>0.19285714285713595</v>
      </c>
      <c r="S36" s="13">
        <f t="shared" si="2"/>
        <v>-0.3285714285714274</v>
      </c>
    </row>
    <row r="37" spans="1:19">
      <c r="A37" s="5">
        <v>10</v>
      </c>
      <c r="B37" s="5">
        <v>2</v>
      </c>
      <c r="C37" s="5">
        <v>2</v>
      </c>
      <c r="D37" s="5">
        <v>1</v>
      </c>
      <c r="E37" s="5">
        <v>5.17</v>
      </c>
      <c r="F37" s="5">
        <v>70.900000000000006</v>
      </c>
      <c r="G37" s="5">
        <v>-14.8</v>
      </c>
      <c r="H37" s="5">
        <v>0</v>
      </c>
      <c r="I37" s="5">
        <v>0</v>
      </c>
      <c r="J37" s="5">
        <v>0</v>
      </c>
      <c r="K37" s="5">
        <v>0</v>
      </c>
      <c r="L37" s="5"/>
      <c r="M37" s="14">
        <v>2</v>
      </c>
      <c r="N37" s="13">
        <v>5.1664285714285727</v>
      </c>
      <c r="O37" s="13">
        <v>70.507142857142867</v>
      </c>
      <c r="P37" s="13">
        <v>-14.971428571428573</v>
      </c>
      <c r="Q37" s="13">
        <f t="shared" si="0"/>
        <v>3.5714285714272265E-3</v>
      </c>
      <c r="R37" s="13">
        <f t="shared" si="1"/>
        <v>0.3928571428571388</v>
      </c>
      <c r="S37" s="13">
        <f t="shared" si="2"/>
        <v>0.1714285714285726</v>
      </c>
    </row>
    <row r="38" spans="1:19">
      <c r="A38" s="5">
        <v>30</v>
      </c>
      <c r="B38" s="5">
        <v>2</v>
      </c>
      <c r="C38" s="5">
        <v>2</v>
      </c>
      <c r="D38" s="5">
        <v>1</v>
      </c>
      <c r="E38" s="5">
        <v>5.17</v>
      </c>
      <c r="F38" s="5">
        <v>70.599999999999994</v>
      </c>
      <c r="G38" s="5">
        <v>-15.1</v>
      </c>
      <c r="H38" s="5">
        <v>0</v>
      </c>
      <c r="I38" s="5">
        <v>0</v>
      </c>
      <c r="J38" s="5">
        <v>0</v>
      </c>
      <c r="K38" s="5">
        <v>0</v>
      </c>
      <c r="L38" s="5"/>
      <c r="M38" s="14">
        <v>2</v>
      </c>
      <c r="N38" s="13">
        <v>5.1664285714285727</v>
      </c>
      <c r="O38" s="13">
        <v>70.507142857142867</v>
      </c>
      <c r="P38" s="13">
        <v>-14.971428571428573</v>
      </c>
      <c r="Q38" s="13">
        <f t="shared" si="0"/>
        <v>3.5714285714272265E-3</v>
      </c>
      <c r="R38" s="13">
        <f t="shared" si="1"/>
        <v>9.2857142857127428E-2</v>
      </c>
      <c r="S38" s="13">
        <f t="shared" si="2"/>
        <v>-0.12857142857142634</v>
      </c>
    </row>
    <row r="39" spans="1:19">
      <c r="A39" s="5">
        <v>3</v>
      </c>
      <c r="B39" s="5">
        <v>2</v>
      </c>
      <c r="C39" s="5">
        <v>3</v>
      </c>
      <c r="D39" s="5">
        <v>1</v>
      </c>
      <c r="E39" s="5">
        <v>5.16</v>
      </c>
      <c r="F39" s="5">
        <v>71</v>
      </c>
      <c r="G39" s="5">
        <v>-14.8</v>
      </c>
      <c r="H39" s="5">
        <v>0</v>
      </c>
      <c r="I39" s="5">
        <v>0</v>
      </c>
      <c r="J39" s="5">
        <v>0</v>
      </c>
      <c r="K39" s="5">
        <v>0</v>
      </c>
      <c r="L39" s="5"/>
      <c r="M39" s="14">
        <v>2</v>
      </c>
      <c r="N39" s="13">
        <v>5.1664285714285727</v>
      </c>
      <c r="O39" s="13">
        <v>70.507142857142867</v>
      </c>
      <c r="P39" s="13">
        <v>-14.971428571428573</v>
      </c>
      <c r="Q39" s="13">
        <f t="shared" si="0"/>
        <v>-6.4285714285725604E-3</v>
      </c>
      <c r="R39" s="13">
        <f t="shared" si="1"/>
        <v>0.49285714285713311</v>
      </c>
      <c r="S39" s="13">
        <f t="shared" si="2"/>
        <v>0.1714285714285726</v>
      </c>
    </row>
    <row r="40" spans="1:19">
      <c r="A40" s="5">
        <v>6</v>
      </c>
      <c r="B40" s="5">
        <v>2</v>
      </c>
      <c r="C40" s="5">
        <v>3</v>
      </c>
      <c r="D40" s="5">
        <v>1</v>
      </c>
      <c r="E40" s="5">
        <v>5.16</v>
      </c>
      <c r="F40" s="5">
        <v>71.599999999999994</v>
      </c>
      <c r="G40" s="5">
        <v>-15</v>
      </c>
      <c r="H40" s="5">
        <v>0</v>
      </c>
      <c r="I40" s="5">
        <v>0</v>
      </c>
      <c r="J40" s="5">
        <v>0</v>
      </c>
      <c r="K40" s="5">
        <v>0</v>
      </c>
      <c r="L40" s="5"/>
      <c r="M40" s="14">
        <v>2</v>
      </c>
      <c r="N40" s="13">
        <v>5.1664285714285727</v>
      </c>
      <c r="O40" s="13">
        <v>70.507142857142867</v>
      </c>
      <c r="P40" s="13">
        <v>-14.971428571428573</v>
      </c>
      <c r="Q40" s="13">
        <f t="shared" si="0"/>
        <v>-6.4285714285725604E-3</v>
      </c>
      <c r="R40" s="13">
        <f t="shared" si="1"/>
        <v>1.0928571428571274</v>
      </c>
      <c r="S40" s="13">
        <f t="shared" si="2"/>
        <v>-2.8571428571426694E-2</v>
      </c>
    </row>
    <row r="41" spans="1:19">
      <c r="A41" s="5">
        <v>7</v>
      </c>
      <c r="B41" s="5">
        <v>2</v>
      </c>
      <c r="C41" s="5">
        <v>3</v>
      </c>
      <c r="D41" s="5">
        <v>1</v>
      </c>
      <c r="E41" s="5">
        <v>5.22</v>
      </c>
      <c r="F41" s="5">
        <v>71.2</v>
      </c>
      <c r="G41" s="5">
        <v>-14.9</v>
      </c>
      <c r="H41" s="5">
        <v>0</v>
      </c>
      <c r="I41" s="5">
        <v>0</v>
      </c>
      <c r="J41" s="5">
        <v>0</v>
      </c>
      <c r="K41" s="5">
        <v>0</v>
      </c>
      <c r="L41" s="5"/>
      <c r="M41" s="14">
        <v>2</v>
      </c>
      <c r="N41" s="13">
        <v>5.1664285714285727</v>
      </c>
      <c r="O41" s="13">
        <v>70.507142857142867</v>
      </c>
      <c r="P41" s="13">
        <v>-14.971428571428573</v>
      </c>
      <c r="Q41" s="13">
        <f t="shared" si="0"/>
        <v>5.3571428571427049E-2</v>
      </c>
      <c r="R41" s="13">
        <f t="shared" si="1"/>
        <v>0.69285714285713595</v>
      </c>
      <c r="S41" s="13">
        <f t="shared" si="2"/>
        <v>7.1428571428572951E-2</v>
      </c>
    </row>
    <row r="42" spans="1:19">
      <c r="A42" s="5">
        <v>11</v>
      </c>
      <c r="B42" s="5">
        <v>2</v>
      </c>
      <c r="C42" s="5">
        <v>3</v>
      </c>
      <c r="D42" s="5">
        <v>1</v>
      </c>
      <c r="E42" s="5">
        <v>5.15</v>
      </c>
      <c r="F42" s="5">
        <v>70.099999999999994</v>
      </c>
      <c r="G42" s="5">
        <v>-14.8</v>
      </c>
      <c r="H42" s="5">
        <v>0</v>
      </c>
      <c r="I42" s="5">
        <v>0</v>
      </c>
      <c r="J42" s="5">
        <v>0</v>
      </c>
      <c r="K42" s="5">
        <v>0</v>
      </c>
      <c r="L42" s="5"/>
      <c r="M42" s="14">
        <v>2</v>
      </c>
      <c r="N42" s="13">
        <v>5.1664285714285727</v>
      </c>
      <c r="O42" s="13">
        <v>70.507142857142867</v>
      </c>
      <c r="P42" s="13">
        <v>-14.971428571428573</v>
      </c>
      <c r="Q42" s="13">
        <f t="shared" si="0"/>
        <v>-1.6428571428572347E-2</v>
      </c>
      <c r="R42" s="13">
        <f t="shared" si="1"/>
        <v>-0.40714285714287257</v>
      </c>
      <c r="S42" s="13">
        <f t="shared" si="2"/>
        <v>0.1714285714285726</v>
      </c>
    </row>
    <row r="43" spans="1:19">
      <c r="A43" s="5">
        <v>13</v>
      </c>
      <c r="B43" s="5">
        <v>2</v>
      </c>
      <c r="C43" s="5">
        <v>3</v>
      </c>
      <c r="D43" s="5">
        <v>1</v>
      </c>
      <c r="E43" s="5">
        <v>5.19</v>
      </c>
      <c r="F43" s="5">
        <v>72.099999999999994</v>
      </c>
      <c r="G43" s="5">
        <v>-15.1</v>
      </c>
      <c r="H43" s="5">
        <v>0</v>
      </c>
      <c r="I43" s="5">
        <v>0</v>
      </c>
      <c r="J43" s="5">
        <v>0</v>
      </c>
      <c r="K43" s="5">
        <v>0</v>
      </c>
      <c r="L43" s="5"/>
      <c r="M43" s="14">
        <v>2</v>
      </c>
      <c r="N43" s="13">
        <v>5.1664285714285727</v>
      </c>
      <c r="O43" s="13">
        <v>70.507142857142867</v>
      </c>
      <c r="P43" s="13">
        <v>-14.971428571428573</v>
      </c>
      <c r="Q43" s="13">
        <f t="shared" si="0"/>
        <v>2.3571428571427688E-2</v>
      </c>
      <c r="R43" s="13">
        <f t="shared" si="1"/>
        <v>1.5928571428571274</v>
      </c>
      <c r="S43" s="13">
        <f t="shared" si="2"/>
        <v>-0.12857142857142634</v>
      </c>
    </row>
    <row r="44" spans="1:19">
      <c r="A44" s="6">
        <v>1</v>
      </c>
      <c r="B44" s="6">
        <v>3</v>
      </c>
      <c r="C44" s="6">
        <v>1</v>
      </c>
      <c r="D44" s="6">
        <v>1</v>
      </c>
      <c r="E44" s="6">
        <v>5.9</v>
      </c>
      <c r="F44" s="6">
        <v>8</v>
      </c>
      <c r="G44" s="6">
        <v>20</v>
      </c>
      <c r="H44" s="6">
        <v>0</v>
      </c>
      <c r="I44" s="6">
        <v>0</v>
      </c>
      <c r="J44" s="6">
        <v>0</v>
      </c>
      <c r="K44" s="6">
        <v>0</v>
      </c>
      <c r="L44" s="6"/>
      <c r="M44" s="6">
        <v>3</v>
      </c>
      <c r="N44" s="17">
        <v>5.8992857142857149</v>
      </c>
      <c r="O44" s="17">
        <v>8.0785714285714292</v>
      </c>
      <c r="P44" s="17">
        <v>20.685714285714287</v>
      </c>
      <c r="Q44" s="17">
        <f t="shared" si="0"/>
        <v>7.1428571428544529E-4</v>
      </c>
      <c r="R44" s="17">
        <f t="shared" si="1"/>
        <v>-7.857142857142918E-2</v>
      </c>
      <c r="S44" s="17">
        <f t="shared" si="2"/>
        <v>-0.68571428571428683</v>
      </c>
    </row>
    <row r="45" spans="1:19">
      <c r="A45" s="6">
        <v>12</v>
      </c>
      <c r="B45" s="6">
        <v>3</v>
      </c>
      <c r="C45" s="6">
        <v>1</v>
      </c>
      <c r="D45" s="6">
        <v>1</v>
      </c>
      <c r="E45" s="6">
        <v>5.9</v>
      </c>
      <c r="F45" s="6">
        <v>8</v>
      </c>
      <c r="G45" s="6">
        <v>21</v>
      </c>
      <c r="H45" s="6">
        <v>0</v>
      </c>
      <c r="I45" s="6">
        <v>0</v>
      </c>
      <c r="J45" s="6">
        <v>0</v>
      </c>
      <c r="K45" s="6">
        <v>0</v>
      </c>
      <c r="L45" s="6"/>
      <c r="M45" s="6">
        <v>3</v>
      </c>
      <c r="N45" s="17">
        <v>5.8992857142857149</v>
      </c>
      <c r="O45" s="17">
        <v>8.0785714285714292</v>
      </c>
      <c r="P45" s="17">
        <v>20.685714285714287</v>
      </c>
      <c r="Q45" s="17">
        <f t="shared" si="0"/>
        <v>7.1428571428544529E-4</v>
      </c>
      <c r="R45" s="17">
        <f t="shared" si="1"/>
        <v>-7.857142857142918E-2</v>
      </c>
      <c r="S45" s="17">
        <f t="shared" si="2"/>
        <v>0.31428571428571317</v>
      </c>
    </row>
    <row r="46" spans="1:19">
      <c r="A46" s="6">
        <v>2</v>
      </c>
      <c r="B46" s="6">
        <v>3</v>
      </c>
      <c r="C46" s="6">
        <v>2</v>
      </c>
      <c r="D46" s="6">
        <v>1</v>
      </c>
      <c r="E46" s="6">
        <v>5.89</v>
      </c>
      <c r="F46" s="6">
        <v>7</v>
      </c>
      <c r="G46" s="6">
        <v>20.6</v>
      </c>
      <c r="H46" s="6">
        <v>0</v>
      </c>
      <c r="I46" s="6">
        <v>0</v>
      </c>
      <c r="J46" s="6">
        <v>0</v>
      </c>
      <c r="K46" s="6">
        <v>0</v>
      </c>
      <c r="L46" s="6"/>
      <c r="M46" s="6">
        <v>3</v>
      </c>
      <c r="N46" s="17">
        <v>5.8992857142857149</v>
      </c>
      <c r="O46" s="17">
        <v>8.0785714285714292</v>
      </c>
      <c r="P46" s="17">
        <v>20.685714285714287</v>
      </c>
      <c r="Q46" s="17">
        <f t="shared" si="0"/>
        <v>-9.2857142857152297E-3</v>
      </c>
      <c r="R46" s="17">
        <f t="shared" si="1"/>
        <v>-1.0785714285714292</v>
      </c>
      <c r="S46" s="17">
        <f t="shared" si="2"/>
        <v>-8.571428571428541E-2</v>
      </c>
    </row>
    <row r="47" spans="1:19">
      <c r="A47" s="6">
        <v>4</v>
      </c>
      <c r="B47" s="6">
        <v>3</v>
      </c>
      <c r="C47" s="6">
        <v>2</v>
      </c>
      <c r="D47" s="6">
        <v>1</v>
      </c>
      <c r="E47" s="6">
        <v>5.9</v>
      </c>
      <c r="F47" s="6">
        <v>7.7</v>
      </c>
      <c r="G47" s="6">
        <v>20.6</v>
      </c>
      <c r="H47" s="6">
        <v>0</v>
      </c>
      <c r="I47" s="6">
        <v>0</v>
      </c>
      <c r="J47" s="6">
        <v>0</v>
      </c>
      <c r="K47" s="6">
        <v>0</v>
      </c>
      <c r="L47" s="6"/>
      <c r="M47" s="6">
        <v>3</v>
      </c>
      <c r="N47" s="17">
        <v>5.8992857142857149</v>
      </c>
      <c r="O47" s="17">
        <v>8.0785714285714292</v>
      </c>
      <c r="P47" s="17">
        <v>20.685714285714287</v>
      </c>
      <c r="Q47" s="17">
        <f t="shared" si="0"/>
        <v>7.1428571428544529E-4</v>
      </c>
      <c r="R47" s="17">
        <f t="shared" si="1"/>
        <v>-0.378571428571429</v>
      </c>
      <c r="S47" s="17">
        <f t="shared" si="2"/>
        <v>-8.571428571428541E-2</v>
      </c>
    </row>
    <row r="48" spans="1:19">
      <c r="A48" s="6">
        <v>5</v>
      </c>
      <c r="B48" s="6">
        <v>3</v>
      </c>
      <c r="C48" s="6">
        <v>2</v>
      </c>
      <c r="D48" s="6">
        <v>1</v>
      </c>
      <c r="E48" s="6">
        <v>5.9</v>
      </c>
      <c r="F48" s="6">
        <v>8.1</v>
      </c>
      <c r="G48" s="6">
        <v>20.6</v>
      </c>
      <c r="H48" s="6">
        <v>0</v>
      </c>
      <c r="I48" s="6">
        <v>0</v>
      </c>
      <c r="J48" s="6">
        <v>0</v>
      </c>
      <c r="K48" s="6">
        <v>0</v>
      </c>
      <c r="L48" s="6"/>
      <c r="M48" s="6">
        <v>3</v>
      </c>
      <c r="N48" s="17">
        <v>5.8992857142857149</v>
      </c>
      <c r="O48" s="17">
        <v>8.0785714285714292</v>
      </c>
      <c r="P48" s="17">
        <v>20.685714285714287</v>
      </c>
      <c r="Q48" s="17">
        <f t="shared" ref="Q48:Q79" si="3">E48-N48</f>
        <v>7.1428571428544529E-4</v>
      </c>
      <c r="R48" s="17">
        <f t="shared" ref="R48:R79" si="4">F48-O48</f>
        <v>2.1428571428570464E-2</v>
      </c>
      <c r="S48" s="17">
        <f t="shared" ref="S48:S79" si="5">G48-P48</f>
        <v>-8.571428571428541E-2</v>
      </c>
    </row>
    <row r="49" spans="1:19">
      <c r="A49" s="6">
        <v>8</v>
      </c>
      <c r="B49" s="6">
        <v>3</v>
      </c>
      <c r="C49" s="6">
        <v>2</v>
      </c>
      <c r="D49" s="6">
        <v>1</v>
      </c>
      <c r="E49" s="6">
        <v>5.89</v>
      </c>
      <c r="F49" s="6">
        <v>7.6</v>
      </c>
      <c r="G49" s="6">
        <v>20.6</v>
      </c>
      <c r="H49" s="6">
        <v>0</v>
      </c>
      <c r="I49" s="6">
        <v>0</v>
      </c>
      <c r="J49" s="6">
        <v>0</v>
      </c>
      <c r="K49" s="6">
        <v>0</v>
      </c>
      <c r="L49" s="6"/>
      <c r="M49" s="6">
        <v>3</v>
      </c>
      <c r="N49" s="17">
        <v>5.8992857142857149</v>
      </c>
      <c r="O49" s="17">
        <v>8.0785714285714292</v>
      </c>
      <c r="P49" s="17">
        <v>20.685714285714287</v>
      </c>
      <c r="Q49" s="17">
        <f t="shared" si="3"/>
        <v>-9.2857142857152297E-3</v>
      </c>
      <c r="R49" s="17">
        <f t="shared" si="4"/>
        <v>-0.47857142857142954</v>
      </c>
      <c r="S49" s="17">
        <f t="shared" si="5"/>
        <v>-8.571428571428541E-2</v>
      </c>
    </row>
    <row r="50" spans="1:19">
      <c r="A50" s="6">
        <v>9</v>
      </c>
      <c r="B50" s="6">
        <v>3</v>
      </c>
      <c r="C50" s="6">
        <v>2</v>
      </c>
      <c r="D50" s="6">
        <v>1</v>
      </c>
      <c r="E50" s="6">
        <v>5.89</v>
      </c>
      <c r="F50" s="6">
        <v>7.4</v>
      </c>
      <c r="G50" s="6">
        <v>20.7</v>
      </c>
      <c r="H50" s="6">
        <v>0</v>
      </c>
      <c r="I50" s="6">
        <v>0</v>
      </c>
      <c r="J50" s="6">
        <v>0</v>
      </c>
      <c r="K50" s="6">
        <v>0</v>
      </c>
      <c r="L50" s="6"/>
      <c r="M50" s="6">
        <v>3</v>
      </c>
      <c r="N50" s="17">
        <v>5.8992857142857149</v>
      </c>
      <c r="O50" s="17">
        <v>8.0785714285714292</v>
      </c>
      <c r="P50" s="17">
        <v>20.685714285714287</v>
      </c>
      <c r="Q50" s="17">
        <f t="shared" si="3"/>
        <v>-9.2857142857152297E-3</v>
      </c>
      <c r="R50" s="17">
        <f t="shared" si="4"/>
        <v>-0.67857142857142883</v>
      </c>
      <c r="S50" s="17">
        <f t="shared" si="5"/>
        <v>1.4285714285712459E-2</v>
      </c>
    </row>
    <row r="51" spans="1:19">
      <c r="A51" s="6">
        <v>10</v>
      </c>
      <c r="B51" s="6">
        <v>3</v>
      </c>
      <c r="C51" s="6">
        <v>2</v>
      </c>
      <c r="D51" s="6">
        <v>1</v>
      </c>
      <c r="E51" s="6">
        <v>5.9</v>
      </c>
      <c r="F51" s="6">
        <v>8</v>
      </c>
      <c r="G51" s="6">
        <v>20.9</v>
      </c>
      <c r="H51" s="6">
        <v>0</v>
      </c>
      <c r="I51" s="6">
        <v>0</v>
      </c>
      <c r="J51" s="6">
        <v>0</v>
      </c>
      <c r="K51" s="6">
        <v>0</v>
      </c>
      <c r="L51" s="6"/>
      <c r="M51" s="6">
        <v>3</v>
      </c>
      <c r="N51" s="17">
        <v>5.8992857142857149</v>
      </c>
      <c r="O51" s="17">
        <v>8.0785714285714292</v>
      </c>
      <c r="P51" s="17">
        <v>20.685714285714287</v>
      </c>
      <c r="Q51" s="17">
        <f t="shared" si="3"/>
        <v>7.1428571428544529E-4</v>
      </c>
      <c r="R51" s="17">
        <f t="shared" si="4"/>
        <v>-7.857142857142918E-2</v>
      </c>
      <c r="S51" s="17">
        <f t="shared" si="5"/>
        <v>0.21428571428571175</v>
      </c>
    </row>
    <row r="52" spans="1:19">
      <c r="A52" s="6">
        <v>30</v>
      </c>
      <c r="B52" s="6">
        <v>3</v>
      </c>
      <c r="C52" s="6">
        <v>2</v>
      </c>
      <c r="D52" s="6">
        <v>1</v>
      </c>
      <c r="E52" s="6">
        <v>5.88</v>
      </c>
      <c r="F52" s="6">
        <v>8</v>
      </c>
      <c r="G52" s="6">
        <v>20.6</v>
      </c>
      <c r="H52" s="6">
        <v>0</v>
      </c>
      <c r="I52" s="6">
        <v>0</v>
      </c>
      <c r="J52" s="6">
        <v>0</v>
      </c>
      <c r="K52" s="6">
        <v>0</v>
      </c>
      <c r="L52" s="6"/>
      <c r="M52" s="6">
        <v>3</v>
      </c>
      <c r="N52" s="17">
        <v>5.8992857142857149</v>
      </c>
      <c r="O52" s="17">
        <v>8.0785714285714292</v>
      </c>
      <c r="P52" s="17">
        <v>20.685714285714287</v>
      </c>
      <c r="Q52" s="17">
        <f t="shared" si="3"/>
        <v>-1.9285714285715017E-2</v>
      </c>
      <c r="R52" s="17">
        <f t="shared" si="4"/>
        <v>-7.857142857142918E-2</v>
      </c>
      <c r="S52" s="17">
        <f t="shared" si="5"/>
        <v>-8.571428571428541E-2</v>
      </c>
    </row>
    <row r="53" spans="1:19">
      <c r="A53" s="6">
        <v>3</v>
      </c>
      <c r="B53" s="6">
        <v>3</v>
      </c>
      <c r="C53" s="6">
        <v>3</v>
      </c>
      <c r="D53" s="6">
        <v>1</v>
      </c>
      <c r="E53" s="6">
        <v>5.89</v>
      </c>
      <c r="F53" s="6">
        <v>9.3000000000000007</v>
      </c>
      <c r="G53" s="6">
        <v>20.7</v>
      </c>
      <c r="H53" s="6">
        <v>0</v>
      </c>
      <c r="I53" s="6">
        <v>0</v>
      </c>
      <c r="J53" s="6">
        <v>0</v>
      </c>
      <c r="K53" s="6">
        <v>0</v>
      </c>
      <c r="L53" s="6"/>
      <c r="M53" s="6">
        <v>3</v>
      </c>
      <c r="N53" s="17">
        <v>5.8992857142857149</v>
      </c>
      <c r="O53" s="17">
        <v>8.0785714285714292</v>
      </c>
      <c r="P53" s="17">
        <v>20.685714285714287</v>
      </c>
      <c r="Q53" s="17">
        <f t="shared" si="3"/>
        <v>-9.2857142857152297E-3</v>
      </c>
      <c r="R53" s="17">
        <f t="shared" si="4"/>
        <v>1.2214285714285715</v>
      </c>
      <c r="S53" s="17">
        <f t="shared" si="5"/>
        <v>1.4285714285712459E-2</v>
      </c>
    </row>
    <row r="54" spans="1:19">
      <c r="A54" s="6">
        <v>6</v>
      </c>
      <c r="B54" s="6">
        <v>3</v>
      </c>
      <c r="C54" s="6">
        <v>3</v>
      </c>
      <c r="D54" s="6">
        <v>1</v>
      </c>
      <c r="E54" s="6">
        <v>5.91</v>
      </c>
      <c r="F54" s="6">
        <v>8.6999999999999993</v>
      </c>
      <c r="G54" s="6">
        <v>20.7</v>
      </c>
      <c r="H54" s="6">
        <v>0</v>
      </c>
      <c r="I54" s="6">
        <v>0</v>
      </c>
      <c r="J54" s="6">
        <v>0</v>
      </c>
      <c r="K54" s="6">
        <v>0</v>
      </c>
      <c r="L54" s="6"/>
      <c r="M54" s="6">
        <v>3</v>
      </c>
      <c r="N54" s="17">
        <v>5.8992857142857149</v>
      </c>
      <c r="O54" s="17">
        <v>8.0785714285714292</v>
      </c>
      <c r="P54" s="17">
        <v>20.685714285714287</v>
      </c>
      <c r="Q54" s="17">
        <f t="shared" si="3"/>
        <v>1.0714285714285232E-2</v>
      </c>
      <c r="R54" s="17">
        <f t="shared" si="4"/>
        <v>0.62142857142857011</v>
      </c>
      <c r="S54" s="17">
        <f t="shared" si="5"/>
        <v>1.4285714285712459E-2</v>
      </c>
    </row>
    <row r="55" spans="1:19">
      <c r="A55" s="6">
        <v>7</v>
      </c>
      <c r="B55" s="6">
        <v>3</v>
      </c>
      <c r="C55" s="6">
        <v>3</v>
      </c>
      <c r="D55" s="6">
        <v>1</v>
      </c>
      <c r="E55" s="6">
        <v>5.92</v>
      </c>
      <c r="F55" s="6">
        <v>8.6999999999999993</v>
      </c>
      <c r="G55" s="6">
        <v>20.8</v>
      </c>
      <c r="H55" s="6">
        <v>0</v>
      </c>
      <c r="I55" s="6">
        <v>0</v>
      </c>
      <c r="J55" s="6">
        <v>0</v>
      </c>
      <c r="K55" s="6">
        <v>0</v>
      </c>
      <c r="L55" s="6"/>
      <c r="M55" s="6">
        <v>3</v>
      </c>
      <c r="N55" s="17">
        <v>5.8992857142857149</v>
      </c>
      <c r="O55" s="17">
        <v>8.0785714285714292</v>
      </c>
      <c r="P55" s="17">
        <v>20.685714285714287</v>
      </c>
      <c r="Q55" s="17">
        <f t="shared" si="3"/>
        <v>2.0714285714285019E-2</v>
      </c>
      <c r="R55" s="17">
        <f t="shared" si="4"/>
        <v>0.62142857142857011</v>
      </c>
      <c r="S55" s="17">
        <f t="shared" si="5"/>
        <v>0.11428571428571388</v>
      </c>
    </row>
    <row r="56" spans="1:19">
      <c r="A56" s="6">
        <v>11</v>
      </c>
      <c r="B56" s="6">
        <v>3</v>
      </c>
      <c r="C56" s="6">
        <v>3</v>
      </c>
      <c r="D56" s="6">
        <v>1</v>
      </c>
      <c r="E56" s="6">
        <v>5.91</v>
      </c>
      <c r="F56" s="6">
        <v>8.1999999999999993</v>
      </c>
      <c r="G56" s="6">
        <v>20.9</v>
      </c>
      <c r="H56" s="6">
        <v>0</v>
      </c>
      <c r="I56" s="6">
        <v>0</v>
      </c>
      <c r="J56" s="6">
        <v>0</v>
      </c>
      <c r="K56" s="6">
        <v>0</v>
      </c>
      <c r="L56" s="6"/>
      <c r="M56" s="6">
        <v>3</v>
      </c>
      <c r="N56" s="17">
        <v>5.8992857142857149</v>
      </c>
      <c r="O56" s="17">
        <v>8.0785714285714292</v>
      </c>
      <c r="P56" s="17">
        <v>20.685714285714287</v>
      </c>
      <c r="Q56" s="17">
        <f t="shared" si="3"/>
        <v>1.0714285714285232E-2</v>
      </c>
      <c r="R56" s="17">
        <f t="shared" si="4"/>
        <v>0.12142857142857011</v>
      </c>
      <c r="S56" s="17">
        <f t="shared" si="5"/>
        <v>0.21428571428571175</v>
      </c>
    </row>
    <row r="57" spans="1:19">
      <c r="A57" s="6">
        <v>13</v>
      </c>
      <c r="B57" s="6">
        <v>3</v>
      </c>
      <c r="C57" s="6">
        <v>3</v>
      </c>
      <c r="D57" s="6">
        <v>1</v>
      </c>
      <c r="E57" s="6">
        <v>5.91</v>
      </c>
      <c r="F57" s="6">
        <v>8.4</v>
      </c>
      <c r="G57" s="6">
        <v>20.9</v>
      </c>
      <c r="H57" s="6">
        <v>0</v>
      </c>
      <c r="I57" s="6">
        <v>0</v>
      </c>
      <c r="J57" s="6">
        <v>0</v>
      </c>
      <c r="K57" s="6">
        <v>0</v>
      </c>
      <c r="L57" s="6"/>
      <c r="M57" s="6">
        <v>3</v>
      </c>
      <c r="N57" s="17">
        <v>5.8992857142857149</v>
      </c>
      <c r="O57" s="17">
        <v>8.0785714285714292</v>
      </c>
      <c r="P57" s="17">
        <v>20.685714285714287</v>
      </c>
      <c r="Q57" s="17">
        <f t="shared" si="3"/>
        <v>1.0714285714285232E-2</v>
      </c>
      <c r="R57" s="17">
        <f t="shared" si="4"/>
        <v>0.32142857142857117</v>
      </c>
      <c r="S57" s="17">
        <f t="shared" si="5"/>
        <v>0.21428571428571175</v>
      </c>
    </row>
    <row r="58" spans="1:19">
      <c r="A58" s="16">
        <v>1</v>
      </c>
      <c r="B58" s="16">
        <v>4</v>
      </c>
      <c r="C58" s="16">
        <v>1</v>
      </c>
      <c r="D58" s="16">
        <v>1</v>
      </c>
      <c r="E58" s="16">
        <v>7.17</v>
      </c>
      <c r="F58" s="16">
        <v>51</v>
      </c>
      <c r="G58" s="16">
        <v>-11.5</v>
      </c>
      <c r="H58" s="16">
        <v>0</v>
      </c>
      <c r="I58" s="16">
        <v>0</v>
      </c>
      <c r="J58" s="16">
        <v>0</v>
      </c>
      <c r="K58" s="16">
        <v>0</v>
      </c>
      <c r="L58" s="16"/>
      <c r="M58" s="16">
        <v>4</v>
      </c>
      <c r="N58" s="23">
        <v>7.1514285714285721</v>
      </c>
      <c r="O58" s="23">
        <v>52.714285714285708</v>
      </c>
      <c r="P58" s="23">
        <v>-11.721428571428572</v>
      </c>
      <c r="Q58" s="23">
        <f t="shared" si="3"/>
        <v>1.8571428571427795E-2</v>
      </c>
      <c r="R58" s="23">
        <f t="shared" si="4"/>
        <v>-1.7142857142857082</v>
      </c>
      <c r="S58" s="23">
        <f t="shared" si="5"/>
        <v>0.22142857142857153</v>
      </c>
    </row>
    <row r="59" spans="1:19">
      <c r="A59" s="16">
        <v>12</v>
      </c>
      <c r="B59" s="16">
        <v>4</v>
      </c>
      <c r="C59" s="16">
        <v>1</v>
      </c>
      <c r="D59" s="16">
        <v>1</v>
      </c>
      <c r="E59" s="16">
        <v>7.19</v>
      </c>
      <c r="F59" s="16">
        <v>51</v>
      </c>
      <c r="G59" s="16">
        <v>-11</v>
      </c>
      <c r="H59" s="16">
        <v>0</v>
      </c>
      <c r="I59" s="16">
        <v>0</v>
      </c>
      <c r="J59" s="16">
        <v>0</v>
      </c>
      <c r="K59" s="16">
        <v>0</v>
      </c>
      <c r="L59" s="16"/>
      <c r="M59" s="16">
        <v>4</v>
      </c>
      <c r="N59" s="23">
        <v>7.1514285714285721</v>
      </c>
      <c r="O59" s="23">
        <v>52.714285714285708</v>
      </c>
      <c r="P59" s="23">
        <v>-11.721428571428572</v>
      </c>
      <c r="Q59" s="23">
        <f t="shared" si="3"/>
        <v>3.8571428571428257E-2</v>
      </c>
      <c r="R59" s="23">
        <f t="shared" si="4"/>
        <v>-1.7142857142857082</v>
      </c>
      <c r="S59" s="23">
        <f t="shared" si="5"/>
        <v>0.72142857142857153</v>
      </c>
    </row>
    <row r="60" spans="1:19">
      <c r="A60" s="16">
        <v>2</v>
      </c>
      <c r="B60" s="16">
        <v>4</v>
      </c>
      <c r="C60" s="16">
        <v>2</v>
      </c>
      <c r="D60" s="16">
        <v>1</v>
      </c>
      <c r="E60" s="16">
        <v>7.14</v>
      </c>
      <c r="F60" s="16">
        <v>52.5</v>
      </c>
      <c r="G60" s="16">
        <v>-12</v>
      </c>
      <c r="H60" s="16">
        <v>0</v>
      </c>
      <c r="I60" s="16">
        <v>0</v>
      </c>
      <c r="J60" s="16">
        <v>0</v>
      </c>
      <c r="K60" s="16">
        <v>0</v>
      </c>
      <c r="L60" s="16"/>
      <c r="M60" s="16">
        <v>4</v>
      </c>
      <c r="N60" s="23">
        <v>7.1514285714285721</v>
      </c>
      <c r="O60" s="23">
        <v>52.714285714285708</v>
      </c>
      <c r="P60" s="23">
        <v>-11.721428571428572</v>
      </c>
      <c r="Q60" s="23">
        <f t="shared" si="3"/>
        <v>-1.1428571428572454E-2</v>
      </c>
      <c r="R60" s="23">
        <f t="shared" si="4"/>
        <v>-0.2142857142857082</v>
      </c>
      <c r="S60" s="23">
        <f t="shared" si="5"/>
        <v>-0.27857142857142847</v>
      </c>
    </row>
    <row r="61" spans="1:19">
      <c r="A61" s="16">
        <v>4</v>
      </c>
      <c r="B61" s="16">
        <v>4</v>
      </c>
      <c r="C61" s="16">
        <v>2</v>
      </c>
      <c r="D61" s="16">
        <v>1</v>
      </c>
      <c r="E61" s="16">
        <v>7.13</v>
      </c>
      <c r="F61" s="16">
        <v>53</v>
      </c>
      <c r="G61" s="16">
        <v>-12.1</v>
      </c>
      <c r="H61" s="16">
        <v>0</v>
      </c>
      <c r="I61" s="16">
        <v>0</v>
      </c>
      <c r="J61" s="16">
        <v>0</v>
      </c>
      <c r="K61" s="16">
        <v>0</v>
      </c>
      <c r="L61" s="16"/>
      <c r="M61" s="16">
        <v>4</v>
      </c>
      <c r="N61" s="23">
        <v>7.1514285714285721</v>
      </c>
      <c r="O61" s="23">
        <v>52.714285714285708</v>
      </c>
      <c r="P61" s="23">
        <v>-11.721428571428572</v>
      </c>
      <c r="Q61" s="23">
        <f t="shared" si="3"/>
        <v>-2.1428571428572241E-2</v>
      </c>
      <c r="R61" s="23">
        <f t="shared" si="4"/>
        <v>0.2857142857142918</v>
      </c>
      <c r="S61" s="23">
        <f t="shared" si="5"/>
        <v>-0.37857142857142811</v>
      </c>
    </row>
    <row r="62" spans="1:19">
      <c r="A62" s="16">
        <v>5</v>
      </c>
      <c r="B62" s="16">
        <v>4</v>
      </c>
      <c r="C62" s="16">
        <v>2</v>
      </c>
      <c r="D62" s="16">
        <v>1</v>
      </c>
      <c r="E62" s="16">
        <v>7.14</v>
      </c>
      <c r="F62" s="16">
        <v>53</v>
      </c>
      <c r="G62" s="16">
        <v>-11.9</v>
      </c>
      <c r="H62" s="16">
        <v>0</v>
      </c>
      <c r="I62" s="16">
        <v>0</v>
      </c>
      <c r="J62" s="16">
        <v>0</v>
      </c>
      <c r="K62" s="16">
        <v>0</v>
      </c>
      <c r="L62" s="16"/>
      <c r="M62" s="16">
        <v>4</v>
      </c>
      <c r="N62" s="23">
        <v>7.1514285714285721</v>
      </c>
      <c r="O62" s="23">
        <v>52.714285714285708</v>
      </c>
      <c r="P62" s="23">
        <v>-11.721428571428572</v>
      </c>
      <c r="Q62" s="23">
        <f t="shared" si="3"/>
        <v>-1.1428571428572454E-2</v>
      </c>
      <c r="R62" s="23">
        <f t="shared" si="4"/>
        <v>0.2857142857142918</v>
      </c>
      <c r="S62" s="23">
        <f t="shared" si="5"/>
        <v>-0.17857142857142883</v>
      </c>
    </row>
    <row r="63" spans="1:19">
      <c r="A63" s="16">
        <v>8</v>
      </c>
      <c r="B63" s="16">
        <v>4</v>
      </c>
      <c r="C63" s="16">
        <v>2</v>
      </c>
      <c r="D63" s="16">
        <v>1</v>
      </c>
      <c r="E63" s="16">
        <v>7.15</v>
      </c>
      <c r="F63" s="16">
        <v>52.5</v>
      </c>
      <c r="G63" s="16">
        <v>-12</v>
      </c>
      <c r="H63" s="16">
        <v>0</v>
      </c>
      <c r="I63" s="16">
        <v>0</v>
      </c>
      <c r="J63" s="16">
        <v>0</v>
      </c>
      <c r="K63" s="16">
        <v>0</v>
      </c>
      <c r="L63" s="16"/>
      <c r="M63" s="16">
        <v>4</v>
      </c>
      <c r="N63" s="23">
        <v>7.1514285714285721</v>
      </c>
      <c r="O63" s="23">
        <v>52.714285714285708</v>
      </c>
      <c r="P63" s="23">
        <v>-11.721428571428572</v>
      </c>
      <c r="Q63" s="23">
        <f t="shared" si="3"/>
        <v>-1.4285714285717788E-3</v>
      </c>
      <c r="R63" s="23">
        <f t="shared" si="4"/>
        <v>-0.2142857142857082</v>
      </c>
      <c r="S63" s="23">
        <f t="shared" si="5"/>
        <v>-0.27857142857142847</v>
      </c>
    </row>
    <row r="64" spans="1:19">
      <c r="A64" s="16">
        <v>9</v>
      </c>
      <c r="B64" s="16">
        <v>4</v>
      </c>
      <c r="C64" s="16">
        <v>2</v>
      </c>
      <c r="D64" s="16">
        <v>1</v>
      </c>
      <c r="E64" s="16">
        <v>7.14</v>
      </c>
      <c r="F64" s="16">
        <v>52.5</v>
      </c>
      <c r="G64" s="16">
        <v>-11.9</v>
      </c>
      <c r="H64" s="16">
        <v>0</v>
      </c>
      <c r="I64" s="16">
        <v>0</v>
      </c>
      <c r="J64" s="16">
        <v>0</v>
      </c>
      <c r="K64" s="16">
        <v>0</v>
      </c>
      <c r="L64" s="16"/>
      <c r="M64" s="16">
        <v>4</v>
      </c>
      <c r="N64" s="23">
        <v>7.1514285714285721</v>
      </c>
      <c r="O64" s="23">
        <v>52.714285714285708</v>
      </c>
      <c r="P64" s="23">
        <v>-11.721428571428572</v>
      </c>
      <c r="Q64" s="23">
        <f t="shared" si="3"/>
        <v>-1.1428571428572454E-2</v>
      </c>
      <c r="R64" s="23">
        <f t="shared" si="4"/>
        <v>-0.2142857142857082</v>
      </c>
      <c r="S64" s="23">
        <f t="shared" si="5"/>
        <v>-0.17857142857142883</v>
      </c>
    </row>
    <row r="65" spans="1:24">
      <c r="A65" s="16">
        <v>10</v>
      </c>
      <c r="B65" s="16">
        <v>4</v>
      </c>
      <c r="C65" s="16">
        <v>2</v>
      </c>
      <c r="D65" s="16">
        <v>1</v>
      </c>
      <c r="E65" s="16">
        <v>7.15</v>
      </c>
      <c r="F65" s="16">
        <v>53.1</v>
      </c>
      <c r="G65" s="16">
        <v>-11.6</v>
      </c>
      <c r="H65" s="16">
        <v>0</v>
      </c>
      <c r="I65" s="16">
        <v>0</v>
      </c>
      <c r="J65" s="16">
        <v>0</v>
      </c>
      <c r="K65" s="16">
        <v>0</v>
      </c>
      <c r="L65" s="16"/>
      <c r="M65" s="16">
        <v>4</v>
      </c>
      <c r="N65" s="23">
        <v>7.1514285714285721</v>
      </c>
      <c r="O65" s="23">
        <v>52.714285714285708</v>
      </c>
      <c r="P65" s="23">
        <v>-11.721428571428572</v>
      </c>
      <c r="Q65" s="23">
        <f t="shared" si="3"/>
        <v>-1.4285714285717788E-3</v>
      </c>
      <c r="R65" s="23">
        <f t="shared" si="4"/>
        <v>0.38571428571429323</v>
      </c>
      <c r="S65" s="23">
        <f t="shared" si="5"/>
        <v>0.12142857142857189</v>
      </c>
    </row>
    <row r="66" spans="1:24">
      <c r="A66" s="16">
        <v>30</v>
      </c>
      <c r="B66" s="16">
        <v>4</v>
      </c>
      <c r="C66" s="16">
        <v>2</v>
      </c>
      <c r="D66" s="16">
        <v>1</v>
      </c>
      <c r="E66" s="16">
        <v>7.16</v>
      </c>
      <c r="F66" s="16">
        <v>52.3</v>
      </c>
      <c r="G66" s="16">
        <v>-11.9</v>
      </c>
      <c r="H66" s="16">
        <v>0</v>
      </c>
      <c r="I66" s="16">
        <v>0</v>
      </c>
      <c r="J66" s="16">
        <v>0</v>
      </c>
      <c r="K66" s="16">
        <v>0</v>
      </c>
      <c r="L66" s="16"/>
      <c r="M66" s="16">
        <v>4</v>
      </c>
      <c r="N66" s="23">
        <v>7.1514285714285721</v>
      </c>
      <c r="O66" s="23">
        <v>52.714285714285708</v>
      </c>
      <c r="P66" s="23">
        <v>-11.721428571428572</v>
      </c>
      <c r="Q66" s="23">
        <f t="shared" si="3"/>
        <v>8.5714285714280081E-3</v>
      </c>
      <c r="R66" s="23">
        <f t="shared" si="4"/>
        <v>-0.41428571428571104</v>
      </c>
      <c r="S66" s="23">
        <f t="shared" si="5"/>
        <v>-0.17857142857142883</v>
      </c>
    </row>
    <row r="67" spans="1:24">
      <c r="A67" s="16">
        <v>3</v>
      </c>
      <c r="B67" s="16">
        <v>4</v>
      </c>
      <c r="C67" s="16">
        <v>3</v>
      </c>
      <c r="D67" s="16">
        <v>1</v>
      </c>
      <c r="E67" s="16">
        <v>7.15</v>
      </c>
      <c r="F67" s="16">
        <v>52.9</v>
      </c>
      <c r="G67" s="16">
        <v>-11.1</v>
      </c>
      <c r="H67" s="16">
        <v>0</v>
      </c>
      <c r="I67" s="16">
        <v>0</v>
      </c>
      <c r="J67" s="16">
        <v>0</v>
      </c>
      <c r="K67" s="16">
        <v>0</v>
      </c>
      <c r="L67" s="16"/>
      <c r="M67" s="16">
        <v>4</v>
      </c>
      <c r="N67" s="23">
        <v>7.1514285714285721</v>
      </c>
      <c r="O67" s="23">
        <v>52.714285714285708</v>
      </c>
      <c r="P67" s="23">
        <v>-11.721428571428572</v>
      </c>
      <c r="Q67" s="23">
        <f t="shared" si="3"/>
        <v>-1.4285714285717788E-3</v>
      </c>
      <c r="R67" s="23">
        <f t="shared" si="4"/>
        <v>0.18571428571429038</v>
      </c>
      <c r="S67" s="23">
        <f t="shared" si="5"/>
        <v>0.62142857142857189</v>
      </c>
    </row>
    <row r="68" spans="1:24">
      <c r="A68" s="16">
        <v>6</v>
      </c>
      <c r="B68" s="16">
        <v>4</v>
      </c>
      <c r="C68" s="16">
        <v>3</v>
      </c>
      <c r="D68" s="16">
        <v>1</v>
      </c>
      <c r="E68" s="16">
        <v>7.16</v>
      </c>
      <c r="F68" s="16">
        <v>54.1</v>
      </c>
      <c r="G68" s="16">
        <v>-11.9</v>
      </c>
      <c r="H68" s="16">
        <v>0</v>
      </c>
      <c r="I68" s="16">
        <v>0</v>
      </c>
      <c r="J68" s="16">
        <v>0</v>
      </c>
      <c r="K68" s="16">
        <v>0</v>
      </c>
      <c r="L68" s="16"/>
      <c r="M68" s="16">
        <v>4</v>
      </c>
      <c r="N68" s="23">
        <v>7.1514285714285721</v>
      </c>
      <c r="O68" s="23">
        <v>52.714285714285708</v>
      </c>
      <c r="P68" s="23">
        <v>-11.721428571428572</v>
      </c>
      <c r="Q68" s="23">
        <f t="shared" si="3"/>
        <v>8.5714285714280081E-3</v>
      </c>
      <c r="R68" s="23">
        <f t="shared" si="4"/>
        <v>1.3857142857142932</v>
      </c>
      <c r="S68" s="23">
        <f t="shared" si="5"/>
        <v>-0.17857142857142883</v>
      </c>
    </row>
    <row r="69" spans="1:24">
      <c r="A69" s="16">
        <v>7</v>
      </c>
      <c r="B69" s="16">
        <v>4</v>
      </c>
      <c r="C69" s="16">
        <v>3</v>
      </c>
      <c r="D69" s="16">
        <v>1</v>
      </c>
      <c r="E69" s="16">
        <v>7.15</v>
      </c>
      <c r="F69" s="16">
        <v>53.7</v>
      </c>
      <c r="G69" s="16">
        <v>-11.7</v>
      </c>
      <c r="H69" s="16">
        <v>0</v>
      </c>
      <c r="I69" s="16">
        <v>0</v>
      </c>
      <c r="J69" s="16">
        <v>0</v>
      </c>
      <c r="K69" s="16">
        <v>0</v>
      </c>
      <c r="L69" s="16"/>
      <c r="M69" s="16">
        <v>4</v>
      </c>
      <c r="N69" s="23">
        <v>7.1514285714285721</v>
      </c>
      <c r="O69" s="23">
        <v>52.714285714285708</v>
      </c>
      <c r="P69" s="23">
        <v>-11.721428571428572</v>
      </c>
      <c r="Q69" s="23">
        <f t="shared" si="3"/>
        <v>-1.4285714285717788E-3</v>
      </c>
      <c r="R69" s="23">
        <f t="shared" si="4"/>
        <v>0.98571428571429465</v>
      </c>
      <c r="S69" s="23">
        <f t="shared" si="5"/>
        <v>2.1428571428572241E-2</v>
      </c>
    </row>
    <row r="70" spans="1:24">
      <c r="A70" s="16">
        <v>11</v>
      </c>
      <c r="B70" s="16">
        <v>4</v>
      </c>
      <c r="C70" s="16">
        <v>3</v>
      </c>
      <c r="D70" s="16">
        <v>1</v>
      </c>
      <c r="E70" s="16">
        <v>7.14</v>
      </c>
      <c r="F70" s="16">
        <v>52.6</v>
      </c>
      <c r="G70" s="16">
        <v>-11.8</v>
      </c>
      <c r="H70" s="16">
        <v>0</v>
      </c>
      <c r="I70" s="16">
        <v>0</v>
      </c>
      <c r="J70" s="16">
        <v>0</v>
      </c>
      <c r="K70" s="16">
        <v>0</v>
      </c>
      <c r="L70" s="16"/>
      <c r="M70" s="16">
        <v>4</v>
      </c>
      <c r="N70" s="23">
        <v>7.1514285714285721</v>
      </c>
      <c r="O70" s="23">
        <v>52.714285714285708</v>
      </c>
      <c r="P70" s="23">
        <v>-11.721428571428572</v>
      </c>
      <c r="Q70" s="23">
        <f t="shared" si="3"/>
        <v>-1.1428571428572454E-2</v>
      </c>
      <c r="R70" s="23">
        <f t="shared" si="4"/>
        <v>-0.11428571428570677</v>
      </c>
      <c r="S70" s="23">
        <f t="shared" si="5"/>
        <v>-7.857142857142918E-2</v>
      </c>
    </row>
    <row r="71" spans="1:24">
      <c r="A71" s="16">
        <v>13</v>
      </c>
      <c r="B71" s="16">
        <v>4</v>
      </c>
      <c r="C71" s="16">
        <v>3</v>
      </c>
      <c r="D71" s="16">
        <v>1</v>
      </c>
      <c r="E71" s="16">
        <v>7.15</v>
      </c>
      <c r="F71" s="16">
        <v>53.8</v>
      </c>
      <c r="G71" s="16">
        <v>-11.7</v>
      </c>
      <c r="H71" s="16">
        <v>0</v>
      </c>
      <c r="I71" s="16">
        <v>0</v>
      </c>
      <c r="J71" s="16">
        <v>0</v>
      </c>
      <c r="K71" s="16">
        <v>0</v>
      </c>
      <c r="L71" s="16"/>
      <c r="M71" s="16">
        <v>4</v>
      </c>
      <c r="N71" s="23">
        <v>7.1514285714285721</v>
      </c>
      <c r="O71" s="23">
        <v>52.714285714285708</v>
      </c>
      <c r="P71" s="23">
        <v>-11.721428571428572</v>
      </c>
      <c r="Q71" s="23">
        <f t="shared" si="3"/>
        <v>-1.4285714285717788E-3</v>
      </c>
      <c r="R71" s="23">
        <f t="shared" si="4"/>
        <v>1.085714285714289</v>
      </c>
      <c r="S71" s="23">
        <f t="shared" si="5"/>
        <v>2.1428571428572241E-2</v>
      </c>
    </row>
    <row r="72" spans="1:24">
      <c r="A72" s="7">
        <v>1</v>
      </c>
      <c r="B72" s="7">
        <v>5</v>
      </c>
      <c r="C72" s="7">
        <v>1</v>
      </c>
      <c r="D72" s="7">
        <v>1</v>
      </c>
      <c r="E72" s="7">
        <v>4.24</v>
      </c>
      <c r="F72" s="7">
        <v>180</v>
      </c>
      <c r="G72" s="7">
        <v>8</v>
      </c>
      <c r="H72" s="7">
        <v>0</v>
      </c>
      <c r="I72" s="7">
        <v>0</v>
      </c>
      <c r="J72" s="7">
        <v>0</v>
      </c>
      <c r="K72" s="7">
        <v>0</v>
      </c>
      <c r="L72" s="7"/>
      <c r="M72" s="7">
        <v>5</v>
      </c>
      <c r="N72" s="21">
        <v>4.2442857142857147</v>
      </c>
      <c r="O72" s="21">
        <v>182.52857142857141</v>
      </c>
      <c r="P72" s="21">
        <v>8.2285714285714295</v>
      </c>
      <c r="Q72" s="21">
        <f t="shared" si="3"/>
        <v>-4.2857142857144481E-3</v>
      </c>
      <c r="R72" s="21">
        <f t="shared" si="4"/>
        <v>-2.5285714285714107</v>
      </c>
      <c r="S72" s="21">
        <f t="shared" si="5"/>
        <v>-0.22857142857142954</v>
      </c>
    </row>
    <row r="73" spans="1:24">
      <c r="A73" s="7">
        <v>12</v>
      </c>
      <c r="B73" s="7">
        <v>5</v>
      </c>
      <c r="C73" s="7">
        <v>1</v>
      </c>
      <c r="D73" s="7">
        <v>1</v>
      </c>
      <c r="E73" s="7">
        <v>4.2699999999999996</v>
      </c>
      <c r="F73" s="7">
        <v>183</v>
      </c>
      <c r="G73" s="7">
        <v>8.5</v>
      </c>
      <c r="H73" s="7">
        <v>0</v>
      </c>
      <c r="I73" s="7">
        <v>0</v>
      </c>
      <c r="J73" s="7">
        <v>0</v>
      </c>
      <c r="K73" s="7">
        <v>0</v>
      </c>
      <c r="L73" s="7"/>
      <c r="M73" s="7">
        <v>5</v>
      </c>
      <c r="N73" s="21">
        <v>4.2442857142857147</v>
      </c>
      <c r="O73" s="21">
        <v>182.52857142857141</v>
      </c>
      <c r="P73" s="21">
        <v>8.2285714285714295</v>
      </c>
      <c r="Q73" s="21">
        <f t="shared" si="3"/>
        <v>2.5714285714284912E-2</v>
      </c>
      <c r="R73" s="21">
        <f t="shared" si="4"/>
        <v>0.47142857142858929</v>
      </c>
      <c r="S73" s="21">
        <f t="shared" si="5"/>
        <v>0.27142857142857046</v>
      </c>
    </row>
    <row r="74" spans="1:24">
      <c r="A74" s="7">
        <v>2</v>
      </c>
      <c r="B74" s="7">
        <v>5</v>
      </c>
      <c r="C74" s="7">
        <v>2</v>
      </c>
      <c r="D74" s="7">
        <v>1</v>
      </c>
      <c r="E74" s="7">
        <v>4.24</v>
      </c>
      <c r="F74" s="7">
        <v>182.7</v>
      </c>
      <c r="G74" s="7">
        <v>8.3000000000000007</v>
      </c>
      <c r="H74" s="7">
        <v>0</v>
      </c>
      <c r="I74" s="7">
        <v>0</v>
      </c>
      <c r="J74" s="7">
        <v>0</v>
      </c>
      <c r="K74" s="7">
        <v>0</v>
      </c>
      <c r="L74" s="7"/>
      <c r="M74" s="7">
        <v>5</v>
      </c>
      <c r="N74" s="21">
        <v>4.2442857142857147</v>
      </c>
      <c r="O74" s="21">
        <v>182.52857142857141</v>
      </c>
      <c r="P74" s="21">
        <v>8.2285714285714295</v>
      </c>
      <c r="Q74" s="21">
        <f t="shared" si="3"/>
        <v>-4.2857142857144481E-3</v>
      </c>
      <c r="R74" s="21">
        <f t="shared" si="4"/>
        <v>0.17142857142857792</v>
      </c>
      <c r="S74" s="21">
        <f t="shared" si="5"/>
        <v>7.1428571428571175E-2</v>
      </c>
    </row>
    <row r="75" spans="1:24">
      <c r="A75" s="7">
        <v>4</v>
      </c>
      <c r="B75" s="7">
        <v>5</v>
      </c>
      <c r="C75" s="7">
        <v>2</v>
      </c>
      <c r="D75" s="7">
        <v>1</v>
      </c>
      <c r="E75" s="7">
        <v>4.24</v>
      </c>
      <c r="F75" s="7">
        <v>183.1</v>
      </c>
      <c r="G75" s="7">
        <v>8</v>
      </c>
      <c r="H75" s="7">
        <v>0</v>
      </c>
      <c r="I75" s="7">
        <v>0</v>
      </c>
      <c r="J75" s="7">
        <v>0</v>
      </c>
      <c r="K75" s="7">
        <v>0</v>
      </c>
      <c r="L75" s="7"/>
      <c r="M75" s="7">
        <v>5</v>
      </c>
      <c r="N75" s="21">
        <v>4.2442857142857147</v>
      </c>
      <c r="O75" s="21">
        <v>182.52857142857141</v>
      </c>
      <c r="P75" s="21">
        <v>8.2285714285714295</v>
      </c>
      <c r="Q75" s="21">
        <f t="shared" si="3"/>
        <v>-4.2857142857144481E-3</v>
      </c>
      <c r="R75" s="21">
        <f t="shared" si="4"/>
        <v>0.57142857142858361</v>
      </c>
      <c r="S75" s="21">
        <f t="shared" si="5"/>
        <v>-0.22857142857142954</v>
      </c>
      <c r="V75" s="15"/>
      <c r="W75" s="15"/>
      <c r="X75" s="15"/>
    </row>
    <row r="76" spans="1:24">
      <c r="A76" s="7">
        <v>5</v>
      </c>
      <c r="B76" s="7">
        <v>5</v>
      </c>
      <c r="C76" s="7">
        <v>2</v>
      </c>
      <c r="D76" s="7">
        <v>1</v>
      </c>
      <c r="E76" s="7">
        <v>4.24</v>
      </c>
      <c r="F76" s="7">
        <v>182.7</v>
      </c>
      <c r="G76" s="7">
        <v>8</v>
      </c>
      <c r="H76" s="7">
        <v>0</v>
      </c>
      <c r="I76" s="7">
        <v>0</v>
      </c>
      <c r="J76" s="7">
        <v>0</v>
      </c>
      <c r="K76" s="7">
        <v>0</v>
      </c>
      <c r="L76" s="7"/>
      <c r="M76" s="7">
        <v>5</v>
      </c>
      <c r="N76" s="21">
        <v>4.2442857142857147</v>
      </c>
      <c r="O76" s="21">
        <v>182.52857142857141</v>
      </c>
      <c r="P76" s="21">
        <v>8.2285714285714295</v>
      </c>
      <c r="Q76" s="21">
        <f t="shared" si="3"/>
        <v>-4.2857142857144481E-3</v>
      </c>
      <c r="R76" s="21">
        <f t="shared" si="4"/>
        <v>0.17142857142857792</v>
      </c>
      <c r="S76" s="21">
        <f t="shared" si="5"/>
        <v>-0.22857142857142954</v>
      </c>
    </row>
    <row r="77" spans="1:24">
      <c r="A77" s="7">
        <v>8</v>
      </c>
      <c r="B77" s="7">
        <v>5</v>
      </c>
      <c r="C77" s="7">
        <v>2</v>
      </c>
      <c r="D77" s="7">
        <v>1</v>
      </c>
      <c r="E77" s="7">
        <v>4.2300000000000004</v>
      </c>
      <c r="F77" s="7">
        <v>183.2</v>
      </c>
      <c r="G77" s="7">
        <v>8.4</v>
      </c>
      <c r="H77" s="7">
        <v>0</v>
      </c>
      <c r="I77" s="7">
        <v>0</v>
      </c>
      <c r="J77" s="7">
        <v>0</v>
      </c>
      <c r="K77" s="7">
        <v>0</v>
      </c>
      <c r="L77" s="7"/>
      <c r="M77" s="7">
        <v>5</v>
      </c>
      <c r="N77" s="21">
        <v>4.2442857142857147</v>
      </c>
      <c r="O77" s="21">
        <v>182.52857142857141</v>
      </c>
      <c r="P77" s="21">
        <v>8.2285714285714295</v>
      </c>
      <c r="Q77" s="21">
        <f t="shared" si="3"/>
        <v>-1.4285714285714235E-2</v>
      </c>
      <c r="R77" s="21">
        <f t="shared" si="4"/>
        <v>0.67142857142857792</v>
      </c>
      <c r="S77" s="21">
        <f t="shared" si="5"/>
        <v>0.17142857142857082</v>
      </c>
    </row>
    <row r="78" spans="1:24">
      <c r="A78" s="7">
        <v>9</v>
      </c>
      <c r="B78" s="7">
        <v>5</v>
      </c>
      <c r="C78" s="7">
        <v>2</v>
      </c>
      <c r="D78" s="7">
        <v>1</v>
      </c>
      <c r="E78" s="7">
        <v>4.25</v>
      </c>
      <c r="F78" s="7">
        <v>183</v>
      </c>
      <c r="G78" s="7">
        <v>8.1999999999999993</v>
      </c>
      <c r="H78" s="7">
        <v>0</v>
      </c>
      <c r="I78" s="7">
        <v>0</v>
      </c>
      <c r="J78" s="7">
        <v>0</v>
      </c>
      <c r="K78" s="7">
        <v>0</v>
      </c>
      <c r="L78" s="7"/>
      <c r="M78" s="7">
        <v>5</v>
      </c>
      <c r="N78" s="21">
        <v>4.2442857142857147</v>
      </c>
      <c r="O78" s="21">
        <v>182.52857142857141</v>
      </c>
      <c r="P78" s="21">
        <v>8.2285714285714295</v>
      </c>
      <c r="Q78" s="21">
        <f t="shared" si="3"/>
        <v>5.7142857142853387E-3</v>
      </c>
      <c r="R78" s="21">
        <f t="shared" si="4"/>
        <v>0.47142857142858929</v>
      </c>
      <c r="S78" s="21">
        <f t="shared" si="5"/>
        <v>-2.8571428571430246E-2</v>
      </c>
    </row>
    <row r="79" spans="1:24">
      <c r="A79" s="7">
        <v>10</v>
      </c>
      <c r="B79" s="7">
        <v>5</v>
      </c>
      <c r="C79" s="7">
        <v>2</v>
      </c>
      <c r="D79" s="7">
        <v>1</v>
      </c>
      <c r="E79" s="7">
        <v>4.2300000000000004</v>
      </c>
      <c r="F79" s="7">
        <v>183.1</v>
      </c>
      <c r="G79" s="7">
        <v>8.3000000000000007</v>
      </c>
      <c r="H79" s="7">
        <v>0</v>
      </c>
      <c r="I79" s="7">
        <v>0</v>
      </c>
      <c r="J79" s="7">
        <v>0</v>
      </c>
      <c r="K79" s="7">
        <v>0</v>
      </c>
      <c r="L79" s="7"/>
      <c r="M79" s="7">
        <v>5</v>
      </c>
      <c r="N79" s="21">
        <v>4.2442857142857147</v>
      </c>
      <c r="O79" s="21">
        <v>182.52857142857141</v>
      </c>
      <c r="P79" s="21">
        <v>8.2285714285714295</v>
      </c>
      <c r="Q79" s="21">
        <f t="shared" si="3"/>
        <v>-1.4285714285714235E-2</v>
      </c>
      <c r="R79" s="21">
        <f t="shared" si="4"/>
        <v>0.57142857142858361</v>
      </c>
      <c r="S79" s="21">
        <f t="shared" si="5"/>
        <v>7.1428571428571175E-2</v>
      </c>
    </row>
    <row r="80" spans="1:24">
      <c r="A80" s="7">
        <v>30</v>
      </c>
      <c r="B80" s="7">
        <v>5</v>
      </c>
      <c r="C80" s="7">
        <v>2</v>
      </c>
      <c r="D80" s="7">
        <v>1</v>
      </c>
      <c r="E80" s="7">
        <v>4.2300000000000004</v>
      </c>
      <c r="F80" s="7">
        <v>182.7</v>
      </c>
      <c r="G80" s="7">
        <v>7.7</v>
      </c>
      <c r="H80" s="7">
        <v>0</v>
      </c>
      <c r="I80" s="7">
        <v>0</v>
      </c>
      <c r="J80" s="7">
        <v>0</v>
      </c>
      <c r="K80" s="7">
        <v>0</v>
      </c>
      <c r="L80" s="7"/>
      <c r="M80" s="7">
        <v>5</v>
      </c>
      <c r="N80" s="21">
        <v>4.2442857142857147</v>
      </c>
      <c r="O80" s="21">
        <v>182.52857142857141</v>
      </c>
      <c r="P80" s="21">
        <v>8.2285714285714295</v>
      </c>
      <c r="Q80" s="21">
        <f t="shared" ref="Q80:Q111" si="6">E80-N80</f>
        <v>-1.4285714285714235E-2</v>
      </c>
      <c r="R80" s="21">
        <f t="shared" ref="R80:R111" si="7">F80-O80</f>
        <v>0.17142857142857792</v>
      </c>
      <c r="S80" s="21">
        <f t="shared" ref="S80:S111" si="8">G80-P80</f>
        <v>-0.52857142857142936</v>
      </c>
    </row>
    <row r="81" spans="1:19">
      <c r="A81" s="7">
        <v>3</v>
      </c>
      <c r="B81" s="7">
        <v>5</v>
      </c>
      <c r="C81" s="7">
        <v>3</v>
      </c>
      <c r="D81" s="7">
        <v>1</v>
      </c>
      <c r="E81" s="7">
        <v>4.2300000000000004</v>
      </c>
      <c r="F81" s="7">
        <v>182</v>
      </c>
      <c r="G81" s="7">
        <v>8.6999999999999993</v>
      </c>
      <c r="H81" s="7">
        <v>0</v>
      </c>
      <c r="I81" s="7">
        <v>0</v>
      </c>
      <c r="J81" s="7">
        <v>0</v>
      </c>
      <c r="K81" s="7">
        <v>0</v>
      </c>
      <c r="L81" s="7"/>
      <c r="M81" s="7">
        <v>5</v>
      </c>
      <c r="N81" s="21">
        <v>4.2442857142857147</v>
      </c>
      <c r="O81" s="21">
        <v>182.52857142857141</v>
      </c>
      <c r="P81" s="21">
        <v>8.2285714285714295</v>
      </c>
      <c r="Q81" s="21">
        <f t="shared" si="6"/>
        <v>-1.4285714285714235E-2</v>
      </c>
      <c r="R81" s="21">
        <f t="shared" si="7"/>
        <v>-0.52857142857141071</v>
      </c>
      <c r="S81" s="21">
        <f t="shared" si="8"/>
        <v>0.47142857142856975</v>
      </c>
    </row>
    <row r="82" spans="1:19">
      <c r="A82" s="7">
        <v>6</v>
      </c>
      <c r="B82" s="7">
        <v>5</v>
      </c>
      <c r="C82" s="7">
        <v>3</v>
      </c>
      <c r="D82" s="7">
        <v>1</v>
      </c>
      <c r="E82" s="7">
        <v>4.22</v>
      </c>
      <c r="F82" s="7">
        <v>181.4</v>
      </c>
      <c r="G82" s="7">
        <v>8.3000000000000007</v>
      </c>
      <c r="H82" s="7">
        <v>0</v>
      </c>
      <c r="I82" s="7">
        <v>0</v>
      </c>
      <c r="J82" s="7">
        <v>0</v>
      </c>
      <c r="K82" s="7">
        <v>0</v>
      </c>
      <c r="L82" s="7"/>
      <c r="M82" s="7">
        <v>5</v>
      </c>
      <c r="N82" s="21">
        <v>4.2442857142857147</v>
      </c>
      <c r="O82" s="21">
        <v>182.52857142857141</v>
      </c>
      <c r="P82" s="21">
        <v>8.2285714285714295</v>
      </c>
      <c r="Q82" s="21">
        <f t="shared" si="6"/>
        <v>-2.428571428571491E-2</v>
      </c>
      <c r="R82" s="21">
        <f t="shared" si="7"/>
        <v>-1.128571428571405</v>
      </c>
      <c r="S82" s="21">
        <f t="shared" si="8"/>
        <v>7.1428571428571175E-2</v>
      </c>
    </row>
    <row r="83" spans="1:19">
      <c r="A83" s="7">
        <v>7</v>
      </c>
      <c r="B83" s="7">
        <v>5</v>
      </c>
      <c r="C83" s="7">
        <v>3</v>
      </c>
      <c r="D83" s="7">
        <v>1</v>
      </c>
      <c r="E83" s="7">
        <v>4.3</v>
      </c>
      <c r="F83" s="7">
        <v>182.8</v>
      </c>
      <c r="G83" s="7">
        <v>8.3000000000000007</v>
      </c>
      <c r="H83" s="7">
        <v>0</v>
      </c>
      <c r="I83" s="7">
        <v>0</v>
      </c>
      <c r="J83" s="7">
        <v>0</v>
      </c>
      <c r="K83" s="7">
        <v>0</v>
      </c>
      <c r="L83" s="7"/>
      <c r="M83" s="7">
        <v>5</v>
      </c>
      <c r="N83" s="21">
        <v>4.2442857142857147</v>
      </c>
      <c r="O83" s="21">
        <v>182.52857142857141</v>
      </c>
      <c r="P83" s="21">
        <v>8.2285714285714295</v>
      </c>
      <c r="Q83" s="21">
        <f t="shared" si="6"/>
        <v>5.5714285714285161E-2</v>
      </c>
      <c r="R83" s="21">
        <f t="shared" si="7"/>
        <v>0.27142857142860066</v>
      </c>
      <c r="S83" s="21">
        <f t="shared" si="8"/>
        <v>7.1428571428571175E-2</v>
      </c>
    </row>
    <row r="84" spans="1:19">
      <c r="A84" s="7">
        <v>11</v>
      </c>
      <c r="B84" s="7">
        <v>5</v>
      </c>
      <c r="C84" s="7">
        <v>3</v>
      </c>
      <c r="D84" s="7">
        <v>1</v>
      </c>
      <c r="E84" s="7">
        <v>4.24</v>
      </c>
      <c r="F84" s="7">
        <v>182.7</v>
      </c>
      <c r="G84" s="7">
        <v>8.1999999999999993</v>
      </c>
      <c r="H84" s="7">
        <v>0</v>
      </c>
      <c r="I84" s="7">
        <v>0</v>
      </c>
      <c r="J84" s="7">
        <v>0</v>
      </c>
      <c r="K84" s="7">
        <v>0</v>
      </c>
      <c r="L84" s="7"/>
      <c r="M84" s="7">
        <v>5</v>
      </c>
      <c r="N84" s="21">
        <v>4.2442857142857147</v>
      </c>
      <c r="O84" s="21">
        <v>182.52857142857141</v>
      </c>
      <c r="P84" s="21">
        <v>8.2285714285714295</v>
      </c>
      <c r="Q84" s="21">
        <f t="shared" si="6"/>
        <v>-4.2857142857144481E-3</v>
      </c>
      <c r="R84" s="21">
        <f t="shared" si="7"/>
        <v>0.17142857142857792</v>
      </c>
      <c r="S84" s="21">
        <f t="shared" si="8"/>
        <v>-2.8571428571430246E-2</v>
      </c>
    </row>
    <row r="85" spans="1:19">
      <c r="A85" s="7">
        <v>13</v>
      </c>
      <c r="B85" s="7">
        <v>5</v>
      </c>
      <c r="C85" s="7">
        <v>3</v>
      </c>
      <c r="D85" s="7">
        <v>1</v>
      </c>
      <c r="E85" s="7">
        <v>4.26</v>
      </c>
      <c r="F85" s="7">
        <v>183</v>
      </c>
      <c r="G85" s="7">
        <v>8.3000000000000007</v>
      </c>
      <c r="H85" s="7">
        <v>0</v>
      </c>
      <c r="I85" s="7">
        <v>0</v>
      </c>
      <c r="J85" s="7">
        <v>0</v>
      </c>
      <c r="K85" s="7">
        <v>0</v>
      </c>
      <c r="L85" s="7"/>
      <c r="M85" s="7">
        <v>5</v>
      </c>
      <c r="N85" s="21">
        <v>4.2442857142857147</v>
      </c>
      <c r="O85" s="21">
        <v>182.52857142857141</v>
      </c>
      <c r="P85" s="21">
        <v>8.2285714285714295</v>
      </c>
      <c r="Q85" s="21">
        <f t="shared" si="6"/>
        <v>1.5714285714285126E-2</v>
      </c>
      <c r="R85" s="21">
        <f t="shared" si="7"/>
        <v>0.47142857142858929</v>
      </c>
      <c r="S85" s="21">
        <f t="shared" si="8"/>
        <v>7.1428571428571175E-2</v>
      </c>
    </row>
    <row r="86" spans="1:19">
      <c r="A86" s="8">
        <v>1</v>
      </c>
      <c r="B86" s="8">
        <v>6</v>
      </c>
      <c r="C86" s="8">
        <v>1</v>
      </c>
      <c r="D86" s="8">
        <v>1</v>
      </c>
      <c r="E86" s="8">
        <v>5.85</v>
      </c>
      <c r="F86" s="8">
        <v>211</v>
      </c>
      <c r="G86" s="8">
        <v>-1</v>
      </c>
      <c r="H86" s="8">
        <v>0</v>
      </c>
      <c r="I86" s="8">
        <v>0</v>
      </c>
      <c r="J86" s="8">
        <v>0</v>
      </c>
      <c r="K86" s="8">
        <v>0</v>
      </c>
      <c r="L86" s="8"/>
      <c r="M86" s="8">
        <v>6</v>
      </c>
      <c r="N86" s="20">
        <v>5.777857142857143</v>
      </c>
      <c r="O86" s="20">
        <v>212.80714285714285</v>
      </c>
      <c r="P86" s="20">
        <v>-1.2357142857142855</v>
      </c>
      <c r="Q86" s="20">
        <f t="shared" si="6"/>
        <v>7.214285714285662E-2</v>
      </c>
      <c r="R86" s="20">
        <f t="shared" si="7"/>
        <v>-1.8071428571428498</v>
      </c>
      <c r="S86" s="20">
        <f t="shared" si="8"/>
        <v>0.23571428571428554</v>
      </c>
    </row>
    <row r="87" spans="1:19">
      <c r="A87" s="8">
        <v>12</v>
      </c>
      <c r="B87" s="8">
        <v>6</v>
      </c>
      <c r="C87" s="8">
        <v>1</v>
      </c>
      <c r="D87" s="8">
        <v>1</v>
      </c>
      <c r="E87" s="8">
        <v>5.78</v>
      </c>
      <c r="F87" s="8">
        <v>211</v>
      </c>
      <c r="G87" s="8">
        <v>-1</v>
      </c>
      <c r="H87" s="8">
        <v>0</v>
      </c>
      <c r="I87" s="8">
        <v>0</v>
      </c>
      <c r="J87" s="8">
        <v>0</v>
      </c>
      <c r="K87" s="8">
        <v>0</v>
      </c>
      <c r="L87" s="8"/>
      <c r="M87" s="8">
        <v>6</v>
      </c>
      <c r="N87" s="20">
        <v>5.777857142857143</v>
      </c>
      <c r="O87" s="20">
        <v>212.80714285714285</v>
      </c>
      <c r="P87" s="20">
        <v>-1.2357142857142855</v>
      </c>
      <c r="Q87" s="20">
        <f t="shared" si="6"/>
        <v>2.1428571428572241E-3</v>
      </c>
      <c r="R87" s="20">
        <f t="shared" si="7"/>
        <v>-1.8071428571428498</v>
      </c>
      <c r="S87" s="20">
        <f t="shared" si="8"/>
        <v>0.23571428571428554</v>
      </c>
    </row>
    <row r="88" spans="1:19">
      <c r="A88" s="8">
        <v>2</v>
      </c>
      <c r="B88" s="8">
        <v>6</v>
      </c>
      <c r="C88" s="8">
        <v>2</v>
      </c>
      <c r="D88" s="8">
        <v>1</v>
      </c>
      <c r="E88" s="8">
        <v>5.75</v>
      </c>
      <c r="F88" s="8">
        <v>213.7</v>
      </c>
      <c r="G88" s="8">
        <v>-1.4</v>
      </c>
      <c r="H88" s="8">
        <v>0</v>
      </c>
      <c r="I88" s="8">
        <v>0</v>
      </c>
      <c r="J88" s="8">
        <v>0</v>
      </c>
      <c r="K88" s="8">
        <v>0</v>
      </c>
      <c r="L88" s="8"/>
      <c r="M88" s="8">
        <v>6</v>
      </c>
      <c r="N88" s="20">
        <v>5.777857142857143</v>
      </c>
      <c r="O88" s="20">
        <v>212.80714285714285</v>
      </c>
      <c r="P88" s="20">
        <v>-1.2357142857142855</v>
      </c>
      <c r="Q88" s="20">
        <f t="shared" si="6"/>
        <v>-2.7857142857143025E-2</v>
      </c>
      <c r="R88" s="20">
        <f t="shared" si="7"/>
        <v>0.8928571428571388</v>
      </c>
      <c r="S88" s="20">
        <f t="shared" si="8"/>
        <v>-0.16428571428571437</v>
      </c>
    </row>
    <row r="89" spans="1:19">
      <c r="A89" s="8">
        <v>4</v>
      </c>
      <c r="B89" s="8">
        <v>6</v>
      </c>
      <c r="C89" s="8">
        <v>2</v>
      </c>
      <c r="D89" s="8">
        <v>1</v>
      </c>
      <c r="E89" s="8">
        <v>5.75</v>
      </c>
      <c r="F89" s="8">
        <v>213.7</v>
      </c>
      <c r="G89" s="8">
        <v>-1.7</v>
      </c>
      <c r="H89" s="8">
        <v>0</v>
      </c>
      <c r="I89" s="8">
        <v>0</v>
      </c>
      <c r="J89" s="8">
        <v>0</v>
      </c>
      <c r="K89" s="8">
        <v>0</v>
      </c>
      <c r="L89" s="8"/>
      <c r="M89" s="8">
        <v>6</v>
      </c>
      <c r="N89" s="20">
        <v>5.777857142857143</v>
      </c>
      <c r="O89" s="20">
        <v>212.80714285714285</v>
      </c>
      <c r="P89" s="20">
        <v>-1.2357142857142855</v>
      </c>
      <c r="Q89" s="20">
        <f t="shared" si="6"/>
        <v>-2.7857142857143025E-2</v>
      </c>
      <c r="R89" s="20">
        <f t="shared" si="7"/>
        <v>0.8928571428571388</v>
      </c>
      <c r="S89" s="20">
        <f t="shared" si="8"/>
        <v>-0.46428571428571441</v>
      </c>
    </row>
    <row r="90" spans="1:19">
      <c r="A90" s="8">
        <v>5</v>
      </c>
      <c r="B90" s="8">
        <v>6</v>
      </c>
      <c r="C90" s="8">
        <v>2</v>
      </c>
      <c r="D90" s="8">
        <v>1</v>
      </c>
      <c r="E90" s="8">
        <v>5.79</v>
      </c>
      <c r="F90" s="8">
        <v>212.5</v>
      </c>
      <c r="G90" s="8">
        <v>-1.4</v>
      </c>
      <c r="H90" s="8">
        <v>0</v>
      </c>
      <c r="I90" s="8">
        <v>0</v>
      </c>
      <c r="J90" s="8">
        <v>0</v>
      </c>
      <c r="K90" s="8">
        <v>0</v>
      </c>
      <c r="L90" s="8"/>
      <c r="M90" s="8">
        <v>6</v>
      </c>
      <c r="N90" s="20">
        <v>5.777857142857143</v>
      </c>
      <c r="O90" s="20">
        <v>212.80714285714285</v>
      </c>
      <c r="P90" s="20">
        <v>-1.2357142857142855</v>
      </c>
      <c r="Q90" s="20">
        <f t="shared" si="6"/>
        <v>1.2142857142857011E-2</v>
      </c>
      <c r="R90" s="20">
        <f t="shared" si="7"/>
        <v>-0.30714285714284983</v>
      </c>
      <c r="S90" s="20">
        <f t="shared" si="8"/>
        <v>-0.16428571428571437</v>
      </c>
    </row>
    <row r="91" spans="1:19">
      <c r="A91" s="8">
        <v>8</v>
      </c>
      <c r="B91" s="8">
        <v>6</v>
      </c>
      <c r="C91" s="8">
        <v>2</v>
      </c>
      <c r="D91" s="8">
        <v>1</v>
      </c>
      <c r="E91" s="8">
        <v>5.78</v>
      </c>
      <c r="F91" s="8">
        <v>213.5</v>
      </c>
      <c r="G91" s="8">
        <v>-1.2</v>
      </c>
      <c r="H91" s="8">
        <v>0</v>
      </c>
      <c r="I91" s="8">
        <v>0</v>
      </c>
      <c r="J91" s="8">
        <v>0</v>
      </c>
      <c r="K91" s="8">
        <v>0</v>
      </c>
      <c r="L91" s="8"/>
      <c r="M91" s="8">
        <v>6</v>
      </c>
      <c r="N91" s="20">
        <v>5.777857142857143</v>
      </c>
      <c r="O91" s="20">
        <v>212.80714285714285</v>
      </c>
      <c r="P91" s="20">
        <v>-1.2357142857142855</v>
      </c>
      <c r="Q91" s="20">
        <f t="shared" si="6"/>
        <v>2.1428571428572241E-3</v>
      </c>
      <c r="R91" s="20">
        <f t="shared" si="7"/>
        <v>0.69285714285715017</v>
      </c>
      <c r="S91" s="20">
        <f t="shared" si="8"/>
        <v>3.5714285714285587E-2</v>
      </c>
    </row>
    <row r="92" spans="1:19">
      <c r="A92" s="8">
        <v>9</v>
      </c>
      <c r="B92" s="8">
        <v>6</v>
      </c>
      <c r="C92" s="8">
        <v>2</v>
      </c>
      <c r="D92" s="8">
        <v>1</v>
      </c>
      <c r="E92" s="8">
        <v>5.77</v>
      </c>
      <c r="F92" s="8">
        <v>213.8</v>
      </c>
      <c r="G92" s="8">
        <v>-1.1000000000000001</v>
      </c>
      <c r="H92" s="8">
        <v>0</v>
      </c>
      <c r="I92" s="8">
        <v>0</v>
      </c>
      <c r="J92" s="8">
        <v>0</v>
      </c>
      <c r="K92" s="8">
        <v>0</v>
      </c>
      <c r="L92" s="8"/>
      <c r="M92" s="8">
        <v>6</v>
      </c>
      <c r="N92" s="20">
        <v>5.777857142857143</v>
      </c>
      <c r="O92" s="20">
        <v>212.80714285714285</v>
      </c>
      <c r="P92" s="20">
        <v>-1.2357142857142855</v>
      </c>
      <c r="Q92" s="20">
        <f t="shared" si="6"/>
        <v>-7.857142857143451E-3</v>
      </c>
      <c r="R92" s="20">
        <f t="shared" si="7"/>
        <v>0.99285714285716153</v>
      </c>
      <c r="S92" s="20">
        <f t="shared" si="8"/>
        <v>0.13571428571428545</v>
      </c>
    </row>
    <row r="93" spans="1:19">
      <c r="A93" s="8">
        <v>10</v>
      </c>
      <c r="B93" s="8">
        <v>6</v>
      </c>
      <c r="C93" s="8">
        <v>2</v>
      </c>
      <c r="D93" s="8">
        <v>1</v>
      </c>
      <c r="E93" s="8">
        <v>5.76</v>
      </c>
      <c r="F93" s="8">
        <v>212.6</v>
      </c>
      <c r="G93" s="8">
        <v>-0.7</v>
      </c>
      <c r="H93" s="8">
        <v>0</v>
      </c>
      <c r="I93" s="8">
        <v>0</v>
      </c>
      <c r="J93" s="8">
        <v>0</v>
      </c>
      <c r="K93" s="8">
        <v>0</v>
      </c>
      <c r="L93" s="8"/>
      <c r="M93" s="8">
        <v>6</v>
      </c>
      <c r="N93" s="20">
        <v>5.777857142857143</v>
      </c>
      <c r="O93" s="20">
        <v>212.80714285714285</v>
      </c>
      <c r="P93" s="20">
        <v>-1.2357142857142855</v>
      </c>
      <c r="Q93" s="20">
        <f t="shared" si="6"/>
        <v>-1.7857142857143238E-2</v>
      </c>
      <c r="R93" s="20">
        <f t="shared" si="7"/>
        <v>-0.20714285714285552</v>
      </c>
      <c r="S93" s="20">
        <f t="shared" si="8"/>
        <v>0.53571428571428559</v>
      </c>
    </row>
    <row r="94" spans="1:19">
      <c r="A94" s="8">
        <v>30</v>
      </c>
      <c r="B94" s="8">
        <v>6</v>
      </c>
      <c r="C94" s="8">
        <v>2</v>
      </c>
      <c r="D94" s="8">
        <v>1</v>
      </c>
      <c r="E94" s="8">
        <v>5.76</v>
      </c>
      <c r="F94" s="8">
        <v>213.2</v>
      </c>
      <c r="G94" s="8">
        <v>-1.3</v>
      </c>
      <c r="H94" s="8">
        <v>0</v>
      </c>
      <c r="I94" s="8">
        <v>0</v>
      </c>
      <c r="J94" s="8">
        <v>0</v>
      </c>
      <c r="K94" s="8">
        <v>0</v>
      </c>
      <c r="L94" s="8"/>
      <c r="M94" s="8">
        <v>6</v>
      </c>
      <c r="N94" s="20">
        <v>5.777857142857143</v>
      </c>
      <c r="O94" s="20">
        <v>212.80714285714285</v>
      </c>
      <c r="P94" s="20">
        <v>-1.2357142857142855</v>
      </c>
      <c r="Q94" s="20">
        <f t="shared" si="6"/>
        <v>-1.7857142857143238E-2</v>
      </c>
      <c r="R94" s="20">
        <f t="shared" si="7"/>
        <v>0.3928571428571388</v>
      </c>
      <c r="S94" s="20">
        <f t="shared" si="8"/>
        <v>-6.4285714285714501E-2</v>
      </c>
    </row>
    <row r="95" spans="1:19">
      <c r="A95" s="8">
        <v>3</v>
      </c>
      <c r="B95" s="8">
        <v>6</v>
      </c>
      <c r="C95" s="8">
        <v>3</v>
      </c>
      <c r="D95" s="8">
        <v>1</v>
      </c>
      <c r="E95" s="8">
        <v>5.78</v>
      </c>
      <c r="F95" s="8">
        <v>213</v>
      </c>
      <c r="G95" s="8">
        <v>-1.3</v>
      </c>
      <c r="H95" s="8">
        <v>0</v>
      </c>
      <c r="I95" s="8">
        <v>0</v>
      </c>
      <c r="J95" s="8">
        <v>0</v>
      </c>
      <c r="K95" s="8">
        <v>0</v>
      </c>
      <c r="L95" s="8"/>
      <c r="M95" s="8">
        <v>6</v>
      </c>
      <c r="N95" s="20">
        <v>5.777857142857143</v>
      </c>
      <c r="O95" s="20">
        <v>212.80714285714285</v>
      </c>
      <c r="P95" s="20">
        <v>-1.2357142857142855</v>
      </c>
      <c r="Q95" s="20">
        <f t="shared" si="6"/>
        <v>2.1428571428572241E-3</v>
      </c>
      <c r="R95" s="20">
        <f t="shared" si="7"/>
        <v>0.19285714285715017</v>
      </c>
      <c r="S95" s="20">
        <f t="shared" si="8"/>
        <v>-6.4285714285714501E-2</v>
      </c>
    </row>
    <row r="96" spans="1:19">
      <c r="A96" s="8">
        <v>6</v>
      </c>
      <c r="B96" s="8">
        <v>6</v>
      </c>
      <c r="C96" s="8">
        <v>3</v>
      </c>
      <c r="D96" s="8">
        <v>1</v>
      </c>
      <c r="E96" s="8">
        <v>5.75</v>
      </c>
      <c r="F96" s="8">
        <v>212.6</v>
      </c>
      <c r="G96" s="8">
        <v>-1.6</v>
      </c>
      <c r="H96" s="8">
        <v>0</v>
      </c>
      <c r="I96" s="8">
        <v>0</v>
      </c>
      <c r="J96" s="8">
        <v>0</v>
      </c>
      <c r="K96" s="8">
        <v>0</v>
      </c>
      <c r="L96" s="8"/>
      <c r="M96" s="8">
        <v>6</v>
      </c>
      <c r="N96" s="20">
        <v>5.777857142857143</v>
      </c>
      <c r="O96" s="20">
        <v>212.80714285714285</v>
      </c>
      <c r="P96" s="20">
        <v>-1.2357142857142855</v>
      </c>
      <c r="Q96" s="20">
        <f t="shared" si="6"/>
        <v>-2.7857142857143025E-2</v>
      </c>
      <c r="R96" s="20">
        <f t="shared" si="7"/>
        <v>-0.20714285714285552</v>
      </c>
      <c r="S96" s="20">
        <f t="shared" si="8"/>
        <v>-0.36428571428571455</v>
      </c>
    </row>
    <row r="97" spans="1:19">
      <c r="A97" s="8">
        <v>7</v>
      </c>
      <c r="B97" s="8">
        <v>6</v>
      </c>
      <c r="C97" s="8">
        <v>3</v>
      </c>
      <c r="D97" s="8">
        <v>1</v>
      </c>
      <c r="E97" s="8">
        <v>5.83</v>
      </c>
      <c r="F97" s="8">
        <v>212.5</v>
      </c>
      <c r="G97" s="8">
        <v>-1</v>
      </c>
      <c r="H97" s="8">
        <v>0</v>
      </c>
      <c r="I97" s="8">
        <v>0</v>
      </c>
      <c r="J97" s="8">
        <v>0</v>
      </c>
      <c r="K97" s="8">
        <v>0</v>
      </c>
      <c r="L97" s="8"/>
      <c r="M97" s="8">
        <v>6</v>
      </c>
      <c r="N97" s="20">
        <v>5.777857142857143</v>
      </c>
      <c r="O97" s="20">
        <v>212.80714285714285</v>
      </c>
      <c r="P97" s="20">
        <v>-1.2357142857142855</v>
      </c>
      <c r="Q97" s="20">
        <f t="shared" si="6"/>
        <v>5.2142857142857046E-2</v>
      </c>
      <c r="R97" s="20">
        <f t="shared" si="7"/>
        <v>-0.30714285714284983</v>
      </c>
      <c r="S97" s="20">
        <f t="shared" si="8"/>
        <v>0.23571428571428554</v>
      </c>
    </row>
    <row r="98" spans="1:19">
      <c r="A98" s="8">
        <v>11</v>
      </c>
      <c r="B98" s="8">
        <v>6</v>
      </c>
      <c r="C98" s="8">
        <v>3</v>
      </c>
      <c r="D98" s="8">
        <v>1</v>
      </c>
      <c r="E98" s="8">
        <v>5.76</v>
      </c>
      <c r="F98" s="8">
        <v>213.5</v>
      </c>
      <c r="G98" s="8">
        <v>-1</v>
      </c>
      <c r="H98" s="8">
        <v>0</v>
      </c>
      <c r="I98" s="8">
        <v>0</v>
      </c>
      <c r="J98" s="8">
        <v>0</v>
      </c>
      <c r="K98" s="8">
        <v>0</v>
      </c>
      <c r="L98" s="8"/>
      <c r="M98" s="8">
        <v>6</v>
      </c>
      <c r="N98" s="20">
        <v>5.777857142857143</v>
      </c>
      <c r="O98" s="20">
        <v>212.80714285714285</v>
      </c>
      <c r="P98" s="20">
        <v>-1.2357142857142855</v>
      </c>
      <c r="Q98" s="20">
        <f t="shared" si="6"/>
        <v>-1.7857142857143238E-2</v>
      </c>
      <c r="R98" s="20">
        <f t="shared" si="7"/>
        <v>0.69285714285715017</v>
      </c>
      <c r="S98" s="20">
        <f t="shared" si="8"/>
        <v>0.23571428571428554</v>
      </c>
    </row>
    <row r="99" spans="1:19">
      <c r="A99" s="8">
        <v>13</v>
      </c>
      <c r="B99" s="8">
        <v>6</v>
      </c>
      <c r="C99" s="8">
        <v>3</v>
      </c>
      <c r="D99" s="8">
        <v>1</v>
      </c>
      <c r="E99" s="8">
        <v>5.78</v>
      </c>
      <c r="F99" s="8">
        <v>212.7</v>
      </c>
      <c r="G99" s="8">
        <v>-1.6</v>
      </c>
      <c r="H99" s="8">
        <v>0</v>
      </c>
      <c r="I99" s="8">
        <v>0</v>
      </c>
      <c r="J99" s="8">
        <v>0</v>
      </c>
      <c r="K99" s="8">
        <v>0</v>
      </c>
      <c r="L99" s="8"/>
      <c r="M99" s="8">
        <v>6</v>
      </c>
      <c r="N99" s="20">
        <v>5.777857142857143</v>
      </c>
      <c r="O99" s="20">
        <v>212.80714285714285</v>
      </c>
      <c r="P99" s="20">
        <v>-1.2357142857142855</v>
      </c>
      <c r="Q99" s="20">
        <f t="shared" si="6"/>
        <v>2.1428571428572241E-3</v>
      </c>
      <c r="R99" s="20">
        <f t="shared" si="7"/>
        <v>-0.1071428571428612</v>
      </c>
      <c r="S99" s="20">
        <f t="shared" si="8"/>
        <v>-0.36428571428571455</v>
      </c>
    </row>
    <row r="100" spans="1:19">
      <c r="A100" s="9">
        <v>1</v>
      </c>
      <c r="B100" s="9">
        <v>7</v>
      </c>
      <c r="C100" s="9">
        <v>1</v>
      </c>
      <c r="D100" s="9">
        <v>1</v>
      </c>
      <c r="E100" s="9">
        <v>1.93</v>
      </c>
      <c r="F100" s="9">
        <v>260</v>
      </c>
      <c r="G100" s="9">
        <v>-28</v>
      </c>
      <c r="H100" s="9">
        <v>0</v>
      </c>
      <c r="I100" s="9">
        <v>0</v>
      </c>
      <c r="J100" s="9">
        <v>0</v>
      </c>
      <c r="K100" s="9">
        <v>0</v>
      </c>
      <c r="L100" s="9"/>
      <c r="M100" s="9">
        <v>7</v>
      </c>
      <c r="N100" s="18">
        <v>1.9171428571428568</v>
      </c>
      <c r="O100" s="18">
        <v>263.21428571428578</v>
      </c>
      <c r="P100" s="18">
        <v>-27.15</v>
      </c>
      <c r="Q100" s="18">
        <f t="shared" si="6"/>
        <v>1.2857142857143122E-2</v>
      </c>
      <c r="R100" s="18">
        <f t="shared" si="7"/>
        <v>-3.2142857142857792</v>
      </c>
      <c r="S100" s="18">
        <f t="shared" si="8"/>
        <v>-0.85000000000000142</v>
      </c>
    </row>
    <row r="101" spans="1:19">
      <c r="A101" s="9">
        <v>12</v>
      </c>
      <c r="B101" s="9">
        <v>7</v>
      </c>
      <c r="C101" s="9">
        <v>1</v>
      </c>
      <c r="D101" s="9">
        <v>1</v>
      </c>
      <c r="E101" s="9">
        <v>1.94</v>
      </c>
      <c r="F101" s="9">
        <v>265</v>
      </c>
      <c r="G101" s="9">
        <v>-28</v>
      </c>
      <c r="H101" s="9">
        <v>0</v>
      </c>
      <c r="I101" s="9">
        <v>0</v>
      </c>
      <c r="J101" s="9">
        <v>0</v>
      </c>
      <c r="K101" s="9">
        <v>0</v>
      </c>
      <c r="L101" s="9"/>
      <c r="M101" s="9">
        <v>7</v>
      </c>
      <c r="N101" s="18">
        <v>1.9171428571428568</v>
      </c>
      <c r="O101" s="18">
        <v>263.21428571428578</v>
      </c>
      <c r="P101" s="18">
        <v>-27.15</v>
      </c>
      <c r="Q101" s="18">
        <f t="shared" si="6"/>
        <v>2.2857142857143131E-2</v>
      </c>
      <c r="R101" s="18">
        <f t="shared" si="7"/>
        <v>1.7857142857142208</v>
      </c>
      <c r="S101" s="18">
        <f t="shared" si="8"/>
        <v>-0.85000000000000142</v>
      </c>
    </row>
    <row r="102" spans="1:19">
      <c r="A102" s="9">
        <v>2</v>
      </c>
      <c r="B102" s="9">
        <v>7</v>
      </c>
      <c r="C102" s="9">
        <v>2</v>
      </c>
      <c r="D102" s="9">
        <v>1</v>
      </c>
      <c r="E102" s="9">
        <v>1.92</v>
      </c>
      <c r="F102" s="9">
        <v>264.10000000000002</v>
      </c>
      <c r="G102" s="9">
        <v>-27.1</v>
      </c>
      <c r="H102" s="9">
        <v>0</v>
      </c>
      <c r="I102" s="9">
        <v>0</v>
      </c>
      <c r="J102" s="9">
        <v>0</v>
      </c>
      <c r="K102" s="9">
        <v>0</v>
      </c>
      <c r="L102" s="9"/>
      <c r="M102" s="9">
        <v>7</v>
      </c>
      <c r="N102" s="18">
        <v>1.9171428571428568</v>
      </c>
      <c r="O102" s="18">
        <v>263.21428571428578</v>
      </c>
      <c r="P102" s="18">
        <v>-27.15</v>
      </c>
      <c r="Q102" s="18">
        <f t="shared" si="6"/>
        <v>2.8571428571431134E-3</v>
      </c>
      <c r="R102" s="18">
        <f t="shared" si="7"/>
        <v>0.88571428571424349</v>
      </c>
      <c r="S102" s="18">
        <f t="shared" si="8"/>
        <v>4.9999999999997158E-2</v>
      </c>
    </row>
    <row r="103" spans="1:19">
      <c r="A103" s="9">
        <v>4</v>
      </c>
      <c r="B103" s="9">
        <v>7</v>
      </c>
      <c r="C103" s="9">
        <v>2</v>
      </c>
      <c r="D103" s="9">
        <v>1</v>
      </c>
      <c r="E103" s="9">
        <v>1.91</v>
      </c>
      <c r="F103" s="9">
        <v>263.3</v>
      </c>
      <c r="G103" s="9">
        <v>-27.7</v>
      </c>
      <c r="H103" s="9">
        <v>0</v>
      </c>
      <c r="I103" s="9">
        <v>0</v>
      </c>
      <c r="J103" s="9">
        <v>0</v>
      </c>
      <c r="K103" s="9">
        <v>0</v>
      </c>
      <c r="L103" s="9"/>
      <c r="M103" s="9">
        <v>7</v>
      </c>
      <c r="N103" s="18">
        <v>1.9171428571428568</v>
      </c>
      <c r="O103" s="18">
        <v>263.21428571428578</v>
      </c>
      <c r="P103" s="18">
        <v>-27.15</v>
      </c>
      <c r="Q103" s="18">
        <f t="shared" si="6"/>
        <v>-7.1428571428568954E-3</v>
      </c>
      <c r="R103" s="18">
        <f t="shared" si="7"/>
        <v>8.5714285714232119E-2</v>
      </c>
      <c r="S103" s="18">
        <f t="shared" si="8"/>
        <v>-0.55000000000000071</v>
      </c>
    </row>
    <row r="104" spans="1:19">
      <c r="A104" s="9">
        <v>5</v>
      </c>
      <c r="B104" s="9">
        <v>7</v>
      </c>
      <c r="C104" s="9">
        <v>2</v>
      </c>
      <c r="D104" s="9">
        <v>1</v>
      </c>
      <c r="E104" s="9">
        <v>1.92</v>
      </c>
      <c r="F104" s="9">
        <v>263.10000000000002</v>
      </c>
      <c r="G104" s="9">
        <v>-27.4</v>
      </c>
      <c r="H104" s="9">
        <v>0</v>
      </c>
      <c r="I104" s="9">
        <v>0</v>
      </c>
      <c r="J104" s="9">
        <v>0</v>
      </c>
      <c r="K104" s="9">
        <v>0</v>
      </c>
      <c r="L104" s="9"/>
      <c r="M104" s="9">
        <v>7</v>
      </c>
      <c r="N104" s="18">
        <v>1.9171428571428568</v>
      </c>
      <c r="O104" s="18">
        <v>263.21428571428578</v>
      </c>
      <c r="P104" s="18">
        <v>-27.15</v>
      </c>
      <c r="Q104" s="18">
        <f t="shared" si="6"/>
        <v>2.8571428571431134E-3</v>
      </c>
      <c r="R104" s="18">
        <f t="shared" si="7"/>
        <v>-0.11428571428575651</v>
      </c>
      <c r="S104" s="18">
        <f t="shared" si="8"/>
        <v>-0.25</v>
      </c>
    </row>
    <row r="105" spans="1:19">
      <c r="A105" s="9">
        <v>8</v>
      </c>
      <c r="B105" s="9">
        <v>7</v>
      </c>
      <c r="C105" s="9">
        <v>2</v>
      </c>
      <c r="D105" s="9">
        <v>1</v>
      </c>
      <c r="E105" s="9">
        <v>1.92</v>
      </c>
      <c r="F105" s="9">
        <v>262.8</v>
      </c>
      <c r="G105" s="9">
        <v>-27.1</v>
      </c>
      <c r="H105" s="9">
        <v>0</v>
      </c>
      <c r="I105" s="9">
        <v>0</v>
      </c>
      <c r="J105" s="9">
        <v>0</v>
      </c>
      <c r="K105" s="9">
        <v>0</v>
      </c>
      <c r="L105" s="9"/>
      <c r="M105" s="9">
        <v>7</v>
      </c>
      <c r="N105" s="18">
        <v>1.9171428571428568</v>
      </c>
      <c r="O105" s="18">
        <v>263.21428571428578</v>
      </c>
      <c r="P105" s="18">
        <v>-27.15</v>
      </c>
      <c r="Q105" s="18">
        <f t="shared" si="6"/>
        <v>2.8571428571431134E-3</v>
      </c>
      <c r="R105" s="18">
        <f t="shared" si="7"/>
        <v>-0.41428571428576788</v>
      </c>
      <c r="S105" s="18">
        <f t="shared" si="8"/>
        <v>4.9999999999997158E-2</v>
      </c>
    </row>
    <row r="106" spans="1:19">
      <c r="A106" s="9">
        <v>9</v>
      </c>
      <c r="B106" s="9">
        <v>7</v>
      </c>
      <c r="C106" s="9">
        <v>2</v>
      </c>
      <c r="D106" s="9">
        <v>1</v>
      </c>
      <c r="E106" s="9">
        <v>1.9</v>
      </c>
      <c r="F106" s="9">
        <v>262.7</v>
      </c>
      <c r="G106" s="9">
        <v>-27.5</v>
      </c>
      <c r="H106" s="9">
        <v>0</v>
      </c>
      <c r="I106" s="9">
        <v>0</v>
      </c>
      <c r="J106" s="9">
        <v>0</v>
      </c>
      <c r="K106" s="9">
        <v>0</v>
      </c>
      <c r="L106" s="9"/>
      <c r="M106" s="9">
        <v>7</v>
      </c>
      <c r="N106" s="18">
        <v>1.9171428571428568</v>
      </c>
      <c r="O106" s="18">
        <v>263.21428571428578</v>
      </c>
      <c r="P106" s="18">
        <v>-27.15</v>
      </c>
      <c r="Q106" s="18">
        <f t="shared" si="6"/>
        <v>-1.7142857142856904E-2</v>
      </c>
      <c r="R106" s="18">
        <f t="shared" si="7"/>
        <v>-0.51428571428579062</v>
      </c>
      <c r="S106" s="18">
        <f t="shared" si="8"/>
        <v>-0.35000000000000142</v>
      </c>
    </row>
    <row r="107" spans="1:19">
      <c r="A107" s="9">
        <v>10</v>
      </c>
      <c r="B107" s="9">
        <v>7</v>
      </c>
      <c r="C107" s="9">
        <v>2</v>
      </c>
      <c r="D107" s="9">
        <v>1</v>
      </c>
      <c r="E107" s="9">
        <v>1.9</v>
      </c>
      <c r="F107" s="9">
        <v>263.8</v>
      </c>
      <c r="G107" s="9">
        <v>-26.4</v>
      </c>
      <c r="H107" s="9">
        <v>0</v>
      </c>
      <c r="I107" s="9">
        <v>0</v>
      </c>
      <c r="J107" s="9">
        <v>0</v>
      </c>
      <c r="K107" s="9">
        <v>0</v>
      </c>
      <c r="L107" s="9"/>
      <c r="M107" s="9">
        <v>7</v>
      </c>
      <c r="N107" s="18">
        <v>1.9171428571428568</v>
      </c>
      <c r="O107" s="18">
        <v>263.21428571428578</v>
      </c>
      <c r="P107" s="18">
        <v>-27.15</v>
      </c>
      <c r="Q107" s="18">
        <f t="shared" si="6"/>
        <v>-1.7142857142856904E-2</v>
      </c>
      <c r="R107" s="18">
        <f t="shared" si="7"/>
        <v>0.58571428571423212</v>
      </c>
      <c r="S107" s="18">
        <f t="shared" si="8"/>
        <v>0.75</v>
      </c>
    </row>
    <row r="108" spans="1:19">
      <c r="A108" s="9">
        <v>30</v>
      </c>
      <c r="B108" s="9">
        <v>7</v>
      </c>
      <c r="C108" s="9">
        <v>2</v>
      </c>
      <c r="D108" s="9">
        <v>1</v>
      </c>
      <c r="E108" s="9">
        <v>1.93</v>
      </c>
      <c r="F108" s="9">
        <v>262.8</v>
      </c>
      <c r="G108" s="9">
        <v>-27.4</v>
      </c>
      <c r="H108" s="9">
        <v>0</v>
      </c>
      <c r="I108" s="9">
        <v>0</v>
      </c>
      <c r="J108" s="9">
        <v>0</v>
      </c>
      <c r="K108" s="9">
        <v>0</v>
      </c>
      <c r="L108" s="9"/>
      <c r="M108" s="9">
        <v>7</v>
      </c>
      <c r="N108" s="18">
        <v>1.9171428571428568</v>
      </c>
      <c r="O108" s="18">
        <v>263.21428571428578</v>
      </c>
      <c r="P108" s="18">
        <v>-27.15</v>
      </c>
      <c r="Q108" s="18">
        <f t="shared" si="6"/>
        <v>1.2857142857143122E-2</v>
      </c>
      <c r="R108" s="18">
        <f t="shared" si="7"/>
        <v>-0.41428571428576788</v>
      </c>
      <c r="S108" s="18">
        <f t="shared" si="8"/>
        <v>-0.25</v>
      </c>
    </row>
    <row r="109" spans="1:19">
      <c r="A109" s="9">
        <v>3</v>
      </c>
      <c r="B109" s="9">
        <v>7</v>
      </c>
      <c r="C109" s="9">
        <v>3</v>
      </c>
      <c r="D109" s="9">
        <v>1</v>
      </c>
      <c r="E109" s="9">
        <v>1.92</v>
      </c>
      <c r="F109" s="9">
        <v>264.3</v>
      </c>
      <c r="G109" s="9">
        <v>-26.4</v>
      </c>
      <c r="H109" s="9">
        <v>0</v>
      </c>
      <c r="I109" s="9">
        <v>0</v>
      </c>
      <c r="J109" s="9">
        <v>0</v>
      </c>
      <c r="K109" s="9">
        <v>0</v>
      </c>
      <c r="L109" s="9"/>
      <c r="M109" s="9">
        <v>7</v>
      </c>
      <c r="N109" s="18">
        <v>1.9171428571428568</v>
      </c>
      <c r="O109" s="18">
        <v>263.21428571428578</v>
      </c>
      <c r="P109" s="18">
        <v>-27.15</v>
      </c>
      <c r="Q109" s="18">
        <f t="shared" si="6"/>
        <v>2.8571428571431134E-3</v>
      </c>
      <c r="R109" s="18">
        <f t="shared" si="7"/>
        <v>1.0857142857142321</v>
      </c>
      <c r="S109" s="18">
        <f t="shared" si="8"/>
        <v>0.75</v>
      </c>
    </row>
    <row r="110" spans="1:19">
      <c r="A110" s="9">
        <v>6</v>
      </c>
      <c r="B110" s="9">
        <v>7</v>
      </c>
      <c r="C110" s="9">
        <v>3</v>
      </c>
      <c r="D110" s="9">
        <v>1</v>
      </c>
      <c r="E110" s="9">
        <v>1.92</v>
      </c>
      <c r="F110" s="9">
        <v>263.7</v>
      </c>
      <c r="G110" s="9">
        <v>-27</v>
      </c>
      <c r="H110" s="9">
        <v>0</v>
      </c>
      <c r="I110" s="9">
        <v>0</v>
      </c>
      <c r="J110" s="9">
        <v>0</v>
      </c>
      <c r="K110" s="9">
        <v>0</v>
      </c>
      <c r="L110" s="9"/>
      <c r="M110" s="9">
        <v>7</v>
      </c>
      <c r="N110" s="18">
        <v>1.9171428571428568</v>
      </c>
      <c r="O110" s="18">
        <v>263.21428571428578</v>
      </c>
      <c r="P110" s="18">
        <v>-27.15</v>
      </c>
      <c r="Q110" s="18">
        <f t="shared" si="6"/>
        <v>2.8571428571431134E-3</v>
      </c>
      <c r="R110" s="18">
        <f t="shared" si="7"/>
        <v>0.48571428571420938</v>
      </c>
      <c r="S110" s="18">
        <f t="shared" si="8"/>
        <v>0.14999999999999858</v>
      </c>
    </row>
    <row r="111" spans="1:19">
      <c r="A111" s="9">
        <v>7</v>
      </c>
      <c r="B111" s="9">
        <v>7</v>
      </c>
      <c r="C111" s="9">
        <v>3</v>
      </c>
      <c r="D111" s="9">
        <v>1</v>
      </c>
      <c r="E111" s="9">
        <v>1.92</v>
      </c>
      <c r="F111" s="9">
        <v>262.10000000000002</v>
      </c>
      <c r="G111" s="9">
        <v>-26.5</v>
      </c>
      <c r="H111" s="9">
        <v>0</v>
      </c>
      <c r="I111" s="9">
        <v>0</v>
      </c>
      <c r="J111" s="9">
        <v>0</v>
      </c>
      <c r="K111" s="9">
        <v>0</v>
      </c>
      <c r="L111" s="9"/>
      <c r="M111" s="9">
        <v>7</v>
      </c>
      <c r="N111" s="18">
        <v>1.9171428571428568</v>
      </c>
      <c r="O111" s="18">
        <v>263.21428571428578</v>
      </c>
      <c r="P111" s="18">
        <v>-27.15</v>
      </c>
      <c r="Q111" s="18">
        <f t="shared" si="6"/>
        <v>2.8571428571431134E-3</v>
      </c>
      <c r="R111" s="18">
        <f t="shared" si="7"/>
        <v>-1.1142857142857565</v>
      </c>
      <c r="S111" s="18">
        <f t="shared" si="8"/>
        <v>0.64999999999999858</v>
      </c>
    </row>
    <row r="112" spans="1:19">
      <c r="A112" s="9">
        <v>11</v>
      </c>
      <c r="B112" s="9">
        <v>7</v>
      </c>
      <c r="C112" s="9">
        <v>3</v>
      </c>
      <c r="D112" s="9">
        <v>1</v>
      </c>
      <c r="E112" s="9">
        <v>1.89</v>
      </c>
      <c r="F112" s="9">
        <v>263.39999999999998</v>
      </c>
      <c r="G112" s="9">
        <v>-26.8</v>
      </c>
      <c r="H112" s="9">
        <v>0</v>
      </c>
      <c r="I112" s="9">
        <v>0</v>
      </c>
      <c r="J112" s="9">
        <v>0</v>
      </c>
      <c r="K112" s="9">
        <v>0</v>
      </c>
      <c r="L112" s="9"/>
      <c r="M112" s="9">
        <v>7</v>
      </c>
      <c r="N112" s="18">
        <v>1.9171428571428568</v>
      </c>
      <c r="O112" s="18">
        <v>263.21428571428578</v>
      </c>
      <c r="P112" s="18">
        <v>-27.15</v>
      </c>
      <c r="Q112" s="18">
        <f t="shared" ref="Q112:Q141" si="9">E112-N112</f>
        <v>-2.7142857142856913E-2</v>
      </c>
      <c r="R112" s="18">
        <f t="shared" ref="R112:R141" si="10">F112-O112</f>
        <v>0.18571428571419801</v>
      </c>
      <c r="S112" s="18">
        <f t="shared" ref="S112:S141" si="11">G112-P112</f>
        <v>0.34999999999999787</v>
      </c>
    </row>
    <row r="113" spans="1:19">
      <c r="A113" s="9">
        <v>13</v>
      </c>
      <c r="B113" s="9">
        <v>7</v>
      </c>
      <c r="C113" s="9">
        <v>3</v>
      </c>
      <c r="D113" s="9">
        <v>1</v>
      </c>
      <c r="E113" s="9">
        <v>1.92</v>
      </c>
      <c r="F113" s="9">
        <v>263.89999999999998</v>
      </c>
      <c r="G113" s="9">
        <v>-26.8</v>
      </c>
      <c r="H113" s="9">
        <v>0</v>
      </c>
      <c r="I113" s="9">
        <v>0</v>
      </c>
      <c r="J113" s="9">
        <v>0</v>
      </c>
      <c r="K113" s="9">
        <v>0</v>
      </c>
      <c r="L113" s="9"/>
      <c r="M113" s="9">
        <v>7</v>
      </c>
      <c r="N113" s="18">
        <v>1.9171428571428568</v>
      </c>
      <c r="O113" s="18">
        <v>263.21428571428578</v>
      </c>
      <c r="P113" s="18">
        <v>-27.15</v>
      </c>
      <c r="Q113" s="18">
        <f t="shared" si="9"/>
        <v>2.8571428571431134E-3</v>
      </c>
      <c r="R113" s="18">
        <f t="shared" si="10"/>
        <v>0.68571428571419801</v>
      </c>
      <c r="S113" s="18">
        <f t="shared" si="11"/>
        <v>0.34999999999999787</v>
      </c>
    </row>
    <row r="114" spans="1:19">
      <c r="A114" s="10">
        <v>1</v>
      </c>
      <c r="B114" s="10">
        <v>8</v>
      </c>
      <c r="C114" s="10">
        <v>1</v>
      </c>
      <c r="D114" s="10">
        <v>1</v>
      </c>
      <c r="E114" s="10">
        <v>10.050000000000001</v>
      </c>
      <c r="F114" s="10">
        <v>203</v>
      </c>
      <c r="G114" s="10">
        <v>1</v>
      </c>
      <c r="H114" s="10">
        <v>0</v>
      </c>
      <c r="I114" s="10">
        <v>0</v>
      </c>
      <c r="J114" s="10">
        <v>0</v>
      </c>
      <c r="K114" s="10">
        <v>0</v>
      </c>
      <c r="L114" s="10"/>
      <c r="M114" s="10">
        <v>8</v>
      </c>
      <c r="N114" s="19">
        <v>10.045</v>
      </c>
      <c r="O114" s="19">
        <v>204.25714285714284</v>
      </c>
      <c r="P114" s="19">
        <v>0.8928571428571429</v>
      </c>
      <c r="Q114" s="19">
        <f t="shared" si="9"/>
        <v>5.0000000000007816E-3</v>
      </c>
      <c r="R114" s="19">
        <f t="shared" si="10"/>
        <v>-1.2571428571428385</v>
      </c>
      <c r="S114" s="19">
        <f t="shared" si="11"/>
        <v>0.1071428571428571</v>
      </c>
    </row>
    <row r="115" spans="1:19">
      <c r="A115" s="10">
        <v>12</v>
      </c>
      <c r="B115" s="10">
        <v>8</v>
      </c>
      <c r="C115" s="10">
        <v>1</v>
      </c>
      <c r="D115" s="10">
        <v>1</v>
      </c>
      <c r="E115" s="10">
        <v>10.050000000000001</v>
      </c>
      <c r="F115" s="10">
        <v>201</v>
      </c>
      <c r="G115" s="10">
        <v>1.5</v>
      </c>
      <c r="H115" s="10">
        <v>0</v>
      </c>
      <c r="I115" s="10">
        <v>0</v>
      </c>
      <c r="J115" s="10">
        <v>0</v>
      </c>
      <c r="K115" s="10">
        <v>0</v>
      </c>
      <c r="L115" s="10"/>
      <c r="M115" s="10">
        <v>8</v>
      </c>
      <c r="N115" s="19">
        <v>10.045</v>
      </c>
      <c r="O115" s="19">
        <v>204.25714285714284</v>
      </c>
      <c r="P115" s="19">
        <v>0.8928571428571429</v>
      </c>
      <c r="Q115" s="19">
        <f t="shared" si="9"/>
        <v>5.0000000000007816E-3</v>
      </c>
      <c r="R115" s="19">
        <f t="shared" si="10"/>
        <v>-3.2571428571428385</v>
      </c>
      <c r="S115" s="19">
        <f t="shared" si="11"/>
        <v>0.6071428571428571</v>
      </c>
    </row>
    <row r="116" spans="1:19">
      <c r="A116" s="10">
        <v>2</v>
      </c>
      <c r="B116" s="10">
        <v>8</v>
      </c>
      <c r="C116" s="10">
        <v>2</v>
      </c>
      <c r="D116" s="10">
        <v>1</v>
      </c>
      <c r="E116" s="10">
        <v>10.050000000000001</v>
      </c>
      <c r="F116" s="10">
        <v>204.9</v>
      </c>
      <c r="G116" s="10">
        <v>0.6</v>
      </c>
      <c r="H116" s="10">
        <v>0</v>
      </c>
      <c r="I116" s="10">
        <v>0</v>
      </c>
      <c r="J116" s="10">
        <v>0</v>
      </c>
      <c r="K116" s="10">
        <v>0</v>
      </c>
      <c r="L116" s="10"/>
      <c r="M116" s="10">
        <v>8</v>
      </c>
      <c r="N116" s="19">
        <v>10.045</v>
      </c>
      <c r="O116" s="19">
        <v>204.25714285714284</v>
      </c>
      <c r="P116" s="19">
        <v>0.8928571428571429</v>
      </c>
      <c r="Q116" s="19">
        <f t="shared" si="9"/>
        <v>5.0000000000007816E-3</v>
      </c>
      <c r="R116" s="19">
        <f t="shared" si="10"/>
        <v>0.64285714285716722</v>
      </c>
      <c r="S116" s="19">
        <f t="shared" si="11"/>
        <v>-0.29285714285714293</v>
      </c>
    </row>
    <row r="117" spans="1:19">
      <c r="A117" s="10">
        <v>4</v>
      </c>
      <c r="B117" s="10">
        <v>8</v>
      </c>
      <c r="C117" s="10">
        <v>2</v>
      </c>
      <c r="D117" s="10">
        <v>1</v>
      </c>
      <c r="E117" s="10">
        <v>10.050000000000001</v>
      </c>
      <c r="F117" s="10">
        <v>204.7</v>
      </c>
      <c r="G117" s="10">
        <v>0.7</v>
      </c>
      <c r="H117" s="10">
        <v>0</v>
      </c>
      <c r="I117" s="10">
        <v>0</v>
      </c>
      <c r="J117" s="10">
        <v>0</v>
      </c>
      <c r="K117" s="10">
        <v>0</v>
      </c>
      <c r="L117" s="10"/>
      <c r="M117" s="10">
        <v>8</v>
      </c>
      <c r="N117" s="19">
        <v>10.045</v>
      </c>
      <c r="O117" s="19">
        <v>204.25714285714284</v>
      </c>
      <c r="P117" s="19">
        <v>0.8928571428571429</v>
      </c>
      <c r="Q117" s="19">
        <f t="shared" si="9"/>
        <v>5.0000000000007816E-3</v>
      </c>
      <c r="R117" s="19">
        <f t="shared" si="10"/>
        <v>0.44285714285715017</v>
      </c>
      <c r="S117" s="19">
        <f t="shared" si="11"/>
        <v>-0.19285714285714295</v>
      </c>
    </row>
    <row r="118" spans="1:19">
      <c r="A118" s="10">
        <v>5</v>
      </c>
      <c r="B118" s="10">
        <v>8</v>
      </c>
      <c r="C118" s="10">
        <v>2</v>
      </c>
      <c r="D118" s="10">
        <v>1</v>
      </c>
      <c r="E118" s="10">
        <v>10.050000000000001</v>
      </c>
      <c r="F118" s="10">
        <v>204.9</v>
      </c>
      <c r="G118" s="10">
        <v>0.7</v>
      </c>
      <c r="H118" s="10">
        <v>0</v>
      </c>
      <c r="I118" s="10">
        <v>0</v>
      </c>
      <c r="J118" s="10">
        <v>0</v>
      </c>
      <c r="K118" s="10">
        <v>0</v>
      </c>
      <c r="L118" s="10"/>
      <c r="M118" s="10">
        <v>8</v>
      </c>
      <c r="N118" s="19">
        <v>10.045</v>
      </c>
      <c r="O118" s="19">
        <v>204.25714285714284</v>
      </c>
      <c r="P118" s="19">
        <v>0.8928571428571429</v>
      </c>
      <c r="Q118" s="19">
        <f t="shared" si="9"/>
        <v>5.0000000000007816E-3</v>
      </c>
      <c r="R118" s="19">
        <f t="shared" si="10"/>
        <v>0.64285714285716722</v>
      </c>
      <c r="S118" s="19">
        <f t="shared" si="11"/>
        <v>-0.19285714285714295</v>
      </c>
    </row>
    <row r="119" spans="1:19">
      <c r="A119" s="10">
        <v>8</v>
      </c>
      <c r="B119" s="10">
        <v>8</v>
      </c>
      <c r="C119" s="10">
        <v>2</v>
      </c>
      <c r="D119" s="10">
        <v>1</v>
      </c>
      <c r="E119" s="10">
        <v>10.050000000000001</v>
      </c>
      <c r="F119" s="10">
        <v>205</v>
      </c>
      <c r="G119" s="10">
        <v>1</v>
      </c>
      <c r="H119" s="10">
        <v>0</v>
      </c>
      <c r="I119" s="10">
        <v>0</v>
      </c>
      <c r="J119" s="10">
        <v>0</v>
      </c>
      <c r="K119" s="10">
        <v>0</v>
      </c>
      <c r="L119" s="10"/>
      <c r="M119" s="10">
        <v>8</v>
      </c>
      <c r="N119" s="19">
        <v>10.045</v>
      </c>
      <c r="O119" s="19">
        <v>204.25714285714284</v>
      </c>
      <c r="P119" s="19">
        <v>0.8928571428571429</v>
      </c>
      <c r="Q119" s="19">
        <f t="shared" si="9"/>
        <v>5.0000000000007816E-3</v>
      </c>
      <c r="R119" s="19">
        <f t="shared" si="10"/>
        <v>0.74285714285716153</v>
      </c>
      <c r="S119" s="19">
        <f t="shared" si="11"/>
        <v>0.1071428571428571</v>
      </c>
    </row>
    <row r="120" spans="1:19">
      <c r="A120" s="10">
        <v>9</v>
      </c>
      <c r="B120" s="10">
        <v>8</v>
      </c>
      <c r="C120" s="10">
        <v>2</v>
      </c>
      <c r="D120" s="10">
        <v>1</v>
      </c>
      <c r="E120" s="10">
        <v>10.01</v>
      </c>
      <c r="F120" s="10">
        <v>205.1</v>
      </c>
      <c r="G120" s="10">
        <v>0.8</v>
      </c>
      <c r="H120" s="10">
        <v>0</v>
      </c>
      <c r="I120" s="10">
        <v>0</v>
      </c>
      <c r="J120" s="10">
        <v>0</v>
      </c>
      <c r="K120" s="10">
        <v>0</v>
      </c>
      <c r="L120" s="10"/>
      <c r="M120" s="10">
        <v>8</v>
      </c>
      <c r="N120" s="19">
        <v>10.045</v>
      </c>
      <c r="O120" s="19">
        <v>204.25714285714284</v>
      </c>
      <c r="P120" s="19">
        <v>0.8928571428571429</v>
      </c>
      <c r="Q120" s="19">
        <f t="shared" si="9"/>
        <v>-3.5000000000000142E-2</v>
      </c>
      <c r="R120" s="19">
        <f t="shared" si="10"/>
        <v>0.84285714285715585</v>
      </c>
      <c r="S120" s="19">
        <f t="shared" si="11"/>
        <v>-9.285714285714286E-2</v>
      </c>
    </row>
    <row r="121" spans="1:19">
      <c r="A121" s="10">
        <v>10</v>
      </c>
      <c r="B121" s="10">
        <v>8</v>
      </c>
      <c r="C121" s="10">
        <v>2</v>
      </c>
      <c r="D121" s="10">
        <v>1</v>
      </c>
      <c r="E121" s="10">
        <v>10.029999999999999</v>
      </c>
      <c r="F121" s="10">
        <v>204.7</v>
      </c>
      <c r="G121" s="10">
        <v>1</v>
      </c>
      <c r="H121" s="10">
        <v>0</v>
      </c>
      <c r="I121" s="10">
        <v>0</v>
      </c>
      <c r="J121" s="10">
        <v>0</v>
      </c>
      <c r="K121" s="10">
        <v>0</v>
      </c>
      <c r="L121" s="10"/>
      <c r="M121" s="10">
        <v>8</v>
      </c>
      <c r="N121" s="19">
        <v>10.045</v>
      </c>
      <c r="O121" s="19">
        <v>204.25714285714284</v>
      </c>
      <c r="P121" s="19">
        <v>0.8928571428571429</v>
      </c>
      <c r="Q121" s="19">
        <f t="shared" si="9"/>
        <v>-1.5000000000000568E-2</v>
      </c>
      <c r="R121" s="19">
        <f t="shared" si="10"/>
        <v>0.44285714285715017</v>
      </c>
      <c r="S121" s="19">
        <f t="shared" si="11"/>
        <v>0.1071428571428571</v>
      </c>
    </row>
    <row r="122" spans="1:19">
      <c r="A122" s="10">
        <v>30</v>
      </c>
      <c r="B122" s="10">
        <v>8</v>
      </c>
      <c r="C122" s="10">
        <v>2</v>
      </c>
      <c r="D122" s="10">
        <v>1</v>
      </c>
      <c r="E122" s="10">
        <v>10.039999999999999</v>
      </c>
      <c r="F122" s="10">
        <v>204.5</v>
      </c>
      <c r="G122" s="10">
        <v>1</v>
      </c>
      <c r="H122" s="10">
        <v>0</v>
      </c>
      <c r="I122" s="10">
        <v>0</v>
      </c>
      <c r="J122" s="10">
        <v>0</v>
      </c>
      <c r="K122" s="10">
        <v>0</v>
      </c>
      <c r="L122" s="10"/>
      <c r="M122" s="10">
        <v>8</v>
      </c>
      <c r="N122" s="19">
        <v>10.045</v>
      </c>
      <c r="O122" s="19">
        <v>204.25714285714284</v>
      </c>
      <c r="P122" s="19">
        <v>0.8928571428571429</v>
      </c>
      <c r="Q122" s="19">
        <f t="shared" si="9"/>
        <v>-5.0000000000007816E-3</v>
      </c>
      <c r="R122" s="19">
        <f t="shared" si="10"/>
        <v>0.24285714285716153</v>
      </c>
      <c r="S122" s="19">
        <f t="shared" si="11"/>
        <v>0.1071428571428571</v>
      </c>
    </row>
    <row r="123" spans="1:19">
      <c r="A123" s="10">
        <v>3</v>
      </c>
      <c r="B123" s="10">
        <v>8</v>
      </c>
      <c r="C123" s="10">
        <v>3</v>
      </c>
      <c r="D123" s="10">
        <v>1</v>
      </c>
      <c r="E123" s="10">
        <v>10.050000000000001</v>
      </c>
      <c r="F123" s="10">
        <v>203.9</v>
      </c>
      <c r="G123" s="10">
        <v>0.8</v>
      </c>
      <c r="H123" s="10">
        <v>0</v>
      </c>
      <c r="I123" s="10">
        <v>0</v>
      </c>
      <c r="J123" s="10">
        <v>0</v>
      </c>
      <c r="K123" s="10">
        <v>0</v>
      </c>
      <c r="L123" s="10"/>
      <c r="M123" s="10">
        <v>8</v>
      </c>
      <c r="N123" s="19">
        <v>10.045</v>
      </c>
      <c r="O123" s="19">
        <v>204.25714285714284</v>
      </c>
      <c r="P123" s="19">
        <v>0.8928571428571429</v>
      </c>
      <c r="Q123" s="19">
        <f t="shared" si="9"/>
        <v>5.0000000000007816E-3</v>
      </c>
      <c r="R123" s="19">
        <f t="shared" si="10"/>
        <v>-0.35714285714283278</v>
      </c>
      <c r="S123" s="19">
        <f t="shared" si="11"/>
        <v>-9.285714285714286E-2</v>
      </c>
    </row>
    <row r="124" spans="1:19">
      <c r="A124" s="10">
        <v>6</v>
      </c>
      <c r="B124" s="10">
        <v>8</v>
      </c>
      <c r="C124" s="10">
        <v>3</v>
      </c>
      <c r="D124" s="10">
        <v>1</v>
      </c>
      <c r="E124" s="10">
        <v>10.039999999999999</v>
      </c>
      <c r="F124" s="10">
        <v>203.8</v>
      </c>
      <c r="G124" s="10">
        <v>0.7</v>
      </c>
      <c r="H124" s="10">
        <v>0</v>
      </c>
      <c r="I124" s="10">
        <v>0</v>
      </c>
      <c r="J124" s="10">
        <v>0</v>
      </c>
      <c r="K124" s="10">
        <v>0</v>
      </c>
      <c r="L124" s="10"/>
      <c r="M124" s="10">
        <v>8</v>
      </c>
      <c r="N124" s="19">
        <v>10.045</v>
      </c>
      <c r="O124" s="19">
        <v>204.25714285714284</v>
      </c>
      <c r="P124" s="19">
        <v>0.8928571428571429</v>
      </c>
      <c r="Q124" s="19">
        <f t="shared" si="9"/>
        <v>-5.0000000000007816E-3</v>
      </c>
      <c r="R124" s="19">
        <f t="shared" si="10"/>
        <v>-0.4571428571428271</v>
      </c>
      <c r="S124" s="19">
        <f t="shared" si="11"/>
        <v>-0.19285714285714295</v>
      </c>
    </row>
    <row r="125" spans="1:19">
      <c r="A125" s="10">
        <v>7</v>
      </c>
      <c r="B125" s="10">
        <v>8</v>
      </c>
      <c r="C125" s="10">
        <v>3</v>
      </c>
      <c r="D125" s="10">
        <v>1</v>
      </c>
      <c r="E125" s="10">
        <v>10.050000000000001</v>
      </c>
      <c r="F125" s="10">
        <v>204.1</v>
      </c>
      <c r="G125" s="10">
        <v>0.8</v>
      </c>
      <c r="H125" s="10">
        <v>0</v>
      </c>
      <c r="I125" s="10">
        <v>0</v>
      </c>
      <c r="J125" s="10">
        <v>0</v>
      </c>
      <c r="K125" s="10">
        <v>0</v>
      </c>
      <c r="L125" s="10"/>
      <c r="M125" s="10">
        <v>8</v>
      </c>
      <c r="N125" s="19">
        <v>10.045</v>
      </c>
      <c r="O125" s="19">
        <v>204.25714285714284</v>
      </c>
      <c r="P125" s="19">
        <v>0.8928571428571429</v>
      </c>
      <c r="Q125" s="19">
        <f t="shared" si="9"/>
        <v>5.0000000000007816E-3</v>
      </c>
      <c r="R125" s="19">
        <f t="shared" si="10"/>
        <v>-0.15714285714284415</v>
      </c>
      <c r="S125" s="19">
        <f t="shared" si="11"/>
        <v>-9.285714285714286E-2</v>
      </c>
    </row>
    <row r="126" spans="1:19">
      <c r="A126" s="10">
        <v>11</v>
      </c>
      <c r="B126" s="10">
        <v>8</v>
      </c>
      <c r="C126" s="10">
        <v>3</v>
      </c>
      <c r="D126" s="10">
        <v>1</v>
      </c>
      <c r="E126" s="10">
        <v>10.050000000000001</v>
      </c>
      <c r="F126" s="10">
        <v>205.7</v>
      </c>
      <c r="G126" s="10">
        <v>1.2</v>
      </c>
      <c r="H126" s="10">
        <v>0</v>
      </c>
      <c r="I126" s="10">
        <v>0</v>
      </c>
      <c r="J126" s="10">
        <v>0</v>
      </c>
      <c r="K126" s="10">
        <v>0</v>
      </c>
      <c r="L126" s="10"/>
      <c r="M126" s="10">
        <v>8</v>
      </c>
      <c r="N126" s="19">
        <v>10.045</v>
      </c>
      <c r="O126" s="19">
        <v>204.25714285714284</v>
      </c>
      <c r="P126" s="19">
        <v>0.8928571428571429</v>
      </c>
      <c r="Q126" s="19">
        <f t="shared" si="9"/>
        <v>5.0000000000007816E-3</v>
      </c>
      <c r="R126" s="19">
        <f t="shared" si="10"/>
        <v>1.4428571428571502</v>
      </c>
      <c r="S126" s="19">
        <f t="shared" si="11"/>
        <v>0.30714285714285705</v>
      </c>
    </row>
    <row r="127" spans="1:19">
      <c r="A127" s="10">
        <v>13</v>
      </c>
      <c r="B127" s="10">
        <v>8</v>
      </c>
      <c r="C127" s="10">
        <v>3</v>
      </c>
      <c r="D127" s="10">
        <v>1</v>
      </c>
      <c r="E127" s="10">
        <v>10.06</v>
      </c>
      <c r="F127" s="10">
        <v>204.3</v>
      </c>
      <c r="G127" s="10">
        <v>0.7</v>
      </c>
      <c r="H127" s="10">
        <v>0</v>
      </c>
      <c r="I127" s="10">
        <v>0</v>
      </c>
      <c r="J127" s="10">
        <v>0</v>
      </c>
      <c r="K127" s="10">
        <v>0</v>
      </c>
      <c r="L127" s="10"/>
      <c r="M127" s="10">
        <v>8</v>
      </c>
      <c r="N127" s="19">
        <v>10.045</v>
      </c>
      <c r="O127" s="19">
        <v>204.25714285714284</v>
      </c>
      <c r="P127" s="19">
        <v>0.8928571428571429</v>
      </c>
      <c r="Q127" s="19">
        <f t="shared" si="9"/>
        <v>1.5000000000000568E-2</v>
      </c>
      <c r="R127" s="19">
        <f t="shared" si="10"/>
        <v>4.2857142857172903E-2</v>
      </c>
      <c r="S127" s="19">
        <f t="shared" si="11"/>
        <v>-0.19285714285714295</v>
      </c>
    </row>
    <row r="128" spans="1:19">
      <c r="A128" s="11">
        <v>1</v>
      </c>
      <c r="B128" s="11">
        <v>9</v>
      </c>
      <c r="C128" s="11">
        <v>1</v>
      </c>
      <c r="D128" s="11">
        <v>1</v>
      </c>
      <c r="E128" s="11">
        <v>2.85</v>
      </c>
      <c r="F128" s="11">
        <v>343</v>
      </c>
      <c r="G128" s="11">
        <v>14</v>
      </c>
      <c r="H128" s="11">
        <v>0</v>
      </c>
      <c r="I128" s="11">
        <v>0</v>
      </c>
      <c r="J128" s="11">
        <v>0</v>
      </c>
      <c r="K128" s="11">
        <v>0</v>
      </c>
      <c r="L128" s="11"/>
      <c r="M128" s="11">
        <v>9</v>
      </c>
      <c r="N128" s="24">
        <v>2.8492307692307692</v>
      </c>
      <c r="O128" s="24">
        <v>343.4538461538462</v>
      </c>
      <c r="P128" s="24">
        <v>14.521428571428572</v>
      </c>
      <c r="Q128" s="24">
        <f t="shared" si="9"/>
        <v>7.6923076923085532E-4</v>
      </c>
      <c r="R128" s="24">
        <f t="shared" si="10"/>
        <v>-0.4538461538462002</v>
      </c>
      <c r="S128" s="24">
        <f t="shared" si="11"/>
        <v>-0.52142857142857224</v>
      </c>
    </row>
    <row r="129" spans="1:19">
      <c r="A129" s="11">
        <v>12</v>
      </c>
      <c r="B129" s="11">
        <v>9</v>
      </c>
      <c r="C129" s="11">
        <v>1</v>
      </c>
      <c r="D129" s="11">
        <v>1</v>
      </c>
      <c r="E129" s="11">
        <v>2.89</v>
      </c>
      <c r="F129" s="11">
        <v>342</v>
      </c>
      <c r="G129" s="11">
        <v>14</v>
      </c>
      <c r="H129" s="11">
        <v>0</v>
      </c>
      <c r="I129" s="11">
        <v>0</v>
      </c>
      <c r="J129" s="11">
        <v>0</v>
      </c>
      <c r="K129" s="11">
        <v>0</v>
      </c>
      <c r="L129" s="11"/>
      <c r="M129" s="11">
        <v>9</v>
      </c>
      <c r="N129" s="24">
        <v>2.8492307692307692</v>
      </c>
      <c r="O129" s="24">
        <v>343.4538461538462</v>
      </c>
      <c r="P129" s="24">
        <v>14.521428571428572</v>
      </c>
      <c r="Q129" s="24">
        <f t="shared" si="9"/>
        <v>4.0769230769230891E-2</v>
      </c>
      <c r="R129" s="24">
        <f t="shared" si="10"/>
        <v>-1.4538461538462002</v>
      </c>
      <c r="S129" s="24">
        <f t="shared" si="11"/>
        <v>-0.52142857142857224</v>
      </c>
    </row>
    <row r="130" spans="1:19">
      <c r="A130" s="11">
        <v>2</v>
      </c>
      <c r="B130" s="11">
        <v>9</v>
      </c>
      <c r="C130" s="11">
        <v>2</v>
      </c>
      <c r="D130" s="11">
        <v>1</v>
      </c>
      <c r="E130" s="11">
        <v>2.84</v>
      </c>
      <c r="F130" s="11">
        <v>343.5</v>
      </c>
      <c r="G130" s="11">
        <v>14.6</v>
      </c>
      <c r="H130" s="11">
        <v>0</v>
      </c>
      <c r="I130" s="11">
        <v>0</v>
      </c>
      <c r="J130" s="11">
        <v>0</v>
      </c>
      <c r="K130" s="11">
        <v>0</v>
      </c>
      <c r="L130" s="11"/>
      <c r="M130" s="11">
        <v>9</v>
      </c>
      <c r="N130" s="24">
        <v>2.8492307692307692</v>
      </c>
      <c r="O130" s="24">
        <v>343.4538461538462</v>
      </c>
      <c r="P130" s="24">
        <v>14.521428571428572</v>
      </c>
      <c r="Q130" s="24">
        <f t="shared" si="9"/>
        <v>-9.2307692307693756E-3</v>
      </c>
      <c r="R130" s="24">
        <f t="shared" si="10"/>
        <v>4.6153846153799805E-2</v>
      </c>
      <c r="S130" s="24">
        <f t="shared" si="11"/>
        <v>7.8571428571427404E-2</v>
      </c>
    </row>
    <row r="131" spans="1:19">
      <c r="A131" s="11">
        <v>4</v>
      </c>
      <c r="B131" s="11">
        <v>9</v>
      </c>
      <c r="C131" s="11">
        <v>2</v>
      </c>
      <c r="D131" s="11">
        <v>1</v>
      </c>
      <c r="E131" s="11">
        <v>2.83</v>
      </c>
      <c r="F131" s="11">
        <v>343.6</v>
      </c>
      <c r="G131" s="11">
        <v>14.3</v>
      </c>
      <c r="H131" s="11">
        <v>0</v>
      </c>
      <c r="I131" s="11">
        <v>0</v>
      </c>
      <c r="J131" s="11">
        <v>0</v>
      </c>
      <c r="K131" s="11">
        <v>0</v>
      </c>
      <c r="L131" s="11"/>
      <c r="M131" s="11">
        <v>9</v>
      </c>
      <c r="N131" s="24">
        <v>2.8492307692307692</v>
      </c>
      <c r="O131" s="24">
        <v>343.4538461538462</v>
      </c>
      <c r="P131" s="24">
        <v>14.521428571428572</v>
      </c>
      <c r="Q131" s="24">
        <f t="shared" si="9"/>
        <v>-1.9230769230769162E-2</v>
      </c>
      <c r="R131" s="24">
        <f t="shared" si="10"/>
        <v>0.14615384615382254</v>
      </c>
      <c r="S131" s="24">
        <f t="shared" si="11"/>
        <v>-0.22142857142857153</v>
      </c>
    </row>
    <row r="132" spans="1:19">
      <c r="A132" s="11">
        <v>5</v>
      </c>
      <c r="B132" s="11">
        <v>9</v>
      </c>
      <c r="C132" s="11">
        <v>2</v>
      </c>
      <c r="D132" s="11">
        <v>1</v>
      </c>
      <c r="E132" s="11">
        <v>2.84</v>
      </c>
      <c r="F132" s="11">
        <v>343</v>
      </c>
      <c r="G132" s="11">
        <v>14.4</v>
      </c>
      <c r="H132" s="11">
        <v>0</v>
      </c>
      <c r="I132" s="11">
        <v>0</v>
      </c>
      <c r="J132" s="11">
        <v>0</v>
      </c>
      <c r="K132" s="11">
        <v>0</v>
      </c>
      <c r="L132" s="11"/>
      <c r="M132" s="11">
        <v>9</v>
      </c>
      <c r="N132" s="24">
        <v>2.8492307692307692</v>
      </c>
      <c r="O132" s="24">
        <v>343.4538461538462</v>
      </c>
      <c r="P132" s="24">
        <v>14.521428571428572</v>
      </c>
      <c r="Q132" s="24">
        <f t="shared" si="9"/>
        <v>-9.2307692307693756E-3</v>
      </c>
      <c r="R132" s="24">
        <f t="shared" si="10"/>
        <v>-0.4538461538462002</v>
      </c>
      <c r="S132" s="24">
        <f t="shared" si="11"/>
        <v>-0.12142857142857189</v>
      </c>
    </row>
    <row r="133" spans="1:19">
      <c r="A133" s="11">
        <v>8</v>
      </c>
      <c r="B133" s="11">
        <v>9</v>
      </c>
      <c r="C133" s="11">
        <v>2</v>
      </c>
      <c r="D133" s="11">
        <v>1</v>
      </c>
      <c r="E133" s="11">
        <v>2.85</v>
      </c>
      <c r="F133" s="11">
        <v>343.8</v>
      </c>
      <c r="G133" s="11">
        <v>14.8</v>
      </c>
      <c r="H133" s="11">
        <v>0</v>
      </c>
      <c r="I133" s="11">
        <v>0</v>
      </c>
      <c r="J133" s="11">
        <v>0</v>
      </c>
      <c r="K133" s="11">
        <v>0</v>
      </c>
      <c r="L133" s="11"/>
      <c r="M133" s="11">
        <v>9</v>
      </c>
      <c r="N133" s="24">
        <v>2.8492307692307692</v>
      </c>
      <c r="O133" s="24">
        <v>343.4538461538462</v>
      </c>
      <c r="P133" s="24">
        <v>14.521428571428572</v>
      </c>
      <c r="Q133" s="24">
        <f t="shared" si="9"/>
        <v>7.6923076923085532E-4</v>
      </c>
      <c r="R133" s="24">
        <f t="shared" si="10"/>
        <v>0.34615384615381117</v>
      </c>
      <c r="S133" s="24">
        <f t="shared" si="11"/>
        <v>0.27857142857142847</v>
      </c>
    </row>
    <row r="134" spans="1:19">
      <c r="A134" s="11">
        <v>9</v>
      </c>
      <c r="B134" s="11">
        <v>9</v>
      </c>
      <c r="C134" s="11">
        <v>2</v>
      </c>
      <c r="D134" s="11">
        <v>1</v>
      </c>
      <c r="E134" s="11">
        <v>2.87</v>
      </c>
      <c r="F134" s="11">
        <v>343.9</v>
      </c>
      <c r="G134" s="11">
        <v>14.3</v>
      </c>
      <c r="H134" s="11">
        <v>0</v>
      </c>
      <c r="I134" s="11">
        <v>0</v>
      </c>
      <c r="J134" s="11">
        <v>0</v>
      </c>
      <c r="K134" s="11">
        <v>0</v>
      </c>
      <c r="L134" s="11"/>
      <c r="M134" s="11">
        <v>9</v>
      </c>
      <c r="N134" s="24">
        <v>2.8492307692307692</v>
      </c>
      <c r="O134" s="24">
        <v>343.4538461538462</v>
      </c>
      <c r="P134" s="24">
        <v>14.521428571428572</v>
      </c>
      <c r="Q134" s="24">
        <f t="shared" si="9"/>
        <v>2.0769230769230873E-2</v>
      </c>
      <c r="R134" s="24">
        <f t="shared" si="10"/>
        <v>0.44615384615377707</v>
      </c>
      <c r="S134" s="24">
        <f t="shared" si="11"/>
        <v>-0.22142857142857153</v>
      </c>
    </row>
    <row r="135" spans="1:19">
      <c r="A135" s="11">
        <v>10</v>
      </c>
      <c r="B135" s="11">
        <v>9</v>
      </c>
      <c r="C135" s="11">
        <v>2</v>
      </c>
      <c r="D135" s="11">
        <v>1</v>
      </c>
      <c r="E135" s="11">
        <v>2.83</v>
      </c>
      <c r="F135" s="11">
        <v>343.4</v>
      </c>
      <c r="G135" s="11">
        <v>14.8</v>
      </c>
      <c r="H135" s="11">
        <v>0</v>
      </c>
      <c r="I135" s="11">
        <v>0</v>
      </c>
      <c r="J135" s="11">
        <v>0</v>
      </c>
      <c r="K135" s="11">
        <v>0</v>
      </c>
      <c r="L135" s="11"/>
      <c r="M135" s="11">
        <v>9</v>
      </c>
      <c r="N135" s="24">
        <v>2.8492307692307692</v>
      </c>
      <c r="O135" s="24">
        <v>343.4538461538462</v>
      </c>
      <c r="P135" s="24">
        <v>14.521428571428572</v>
      </c>
      <c r="Q135" s="24">
        <f t="shared" si="9"/>
        <v>-1.9230769230769162E-2</v>
      </c>
      <c r="R135" s="24">
        <f t="shared" si="10"/>
        <v>-5.3846153846222933E-2</v>
      </c>
      <c r="S135" s="24">
        <f t="shared" si="11"/>
        <v>0.27857142857142847</v>
      </c>
    </row>
    <row r="136" spans="1:19">
      <c r="A136" s="11">
        <v>30</v>
      </c>
      <c r="B136" s="11">
        <v>9</v>
      </c>
      <c r="C136" s="11">
        <v>2</v>
      </c>
      <c r="D136" s="11">
        <v>1</v>
      </c>
      <c r="E136" s="11">
        <v>2.86</v>
      </c>
      <c r="F136" s="11">
        <v>344</v>
      </c>
      <c r="G136" s="11">
        <v>14.5</v>
      </c>
      <c r="H136" s="11">
        <v>0</v>
      </c>
      <c r="I136" s="11">
        <v>0</v>
      </c>
      <c r="J136" s="11">
        <v>0</v>
      </c>
      <c r="K136" s="11">
        <v>0</v>
      </c>
      <c r="L136" s="11"/>
      <c r="M136" s="11">
        <v>9</v>
      </c>
      <c r="N136" s="24">
        <v>2.8492307692307692</v>
      </c>
      <c r="O136" s="24">
        <v>343.4538461538462</v>
      </c>
      <c r="P136" s="24">
        <v>14.521428571428572</v>
      </c>
      <c r="Q136" s="24">
        <f t="shared" si="9"/>
        <v>1.0769230769230642E-2</v>
      </c>
      <c r="R136" s="24">
        <f t="shared" si="10"/>
        <v>0.5461538461537998</v>
      </c>
      <c r="S136" s="24">
        <f t="shared" si="11"/>
        <v>-2.1428571428572241E-2</v>
      </c>
    </row>
    <row r="137" spans="1:19">
      <c r="A137" s="11">
        <v>3</v>
      </c>
      <c r="B137" s="11">
        <v>9</v>
      </c>
      <c r="C137" s="11">
        <v>3</v>
      </c>
      <c r="D137" s="11">
        <v>1</v>
      </c>
      <c r="E137" s="11">
        <v>2.84</v>
      </c>
      <c r="F137" s="11">
        <v>344.4</v>
      </c>
      <c r="G137" s="11">
        <v>14.7</v>
      </c>
      <c r="H137" s="11">
        <v>0</v>
      </c>
      <c r="I137" s="11">
        <v>0</v>
      </c>
      <c r="J137" s="11">
        <v>0</v>
      </c>
      <c r="K137" s="11">
        <v>0</v>
      </c>
      <c r="L137" s="11"/>
      <c r="M137" s="11">
        <v>9</v>
      </c>
      <c r="N137" s="24">
        <v>2.8492307692307692</v>
      </c>
      <c r="O137" s="24">
        <v>343.4538461538462</v>
      </c>
      <c r="P137" s="24">
        <v>14.521428571428572</v>
      </c>
      <c r="Q137" s="24">
        <f t="shared" si="9"/>
        <v>-9.2307692307693756E-3</v>
      </c>
      <c r="R137" s="24">
        <f t="shared" si="10"/>
        <v>0.94615384615377707</v>
      </c>
      <c r="S137" s="24">
        <f t="shared" si="11"/>
        <v>0.17857142857142705</v>
      </c>
    </row>
    <row r="138" spans="1:19">
      <c r="A138" s="11">
        <v>6</v>
      </c>
      <c r="B138" s="11">
        <v>9</v>
      </c>
      <c r="C138" s="11">
        <v>3</v>
      </c>
      <c r="D138" s="11">
        <v>1</v>
      </c>
      <c r="E138" s="11">
        <v>2.85</v>
      </c>
      <c r="F138" s="11">
        <v>344.3</v>
      </c>
      <c r="G138" s="11">
        <v>14.5</v>
      </c>
      <c r="H138" s="11">
        <v>0</v>
      </c>
      <c r="I138" s="11">
        <v>0</v>
      </c>
      <c r="J138" s="11">
        <v>0</v>
      </c>
      <c r="K138" s="11">
        <v>0</v>
      </c>
      <c r="L138" s="11"/>
      <c r="M138" s="11">
        <v>9</v>
      </c>
      <c r="N138" s="24">
        <v>2.8492307692307692</v>
      </c>
      <c r="O138" s="24">
        <v>343.4538461538462</v>
      </c>
      <c r="P138" s="24">
        <v>14.521428571428572</v>
      </c>
      <c r="Q138" s="24">
        <f t="shared" si="9"/>
        <v>7.6923076923085532E-4</v>
      </c>
      <c r="R138" s="24">
        <f t="shared" si="10"/>
        <v>0.84615384615381117</v>
      </c>
      <c r="S138" s="24">
        <f t="shared" si="11"/>
        <v>-2.1428571428572241E-2</v>
      </c>
    </row>
    <row r="139" spans="1:19">
      <c r="A139" s="11">
        <v>7</v>
      </c>
      <c r="B139" s="11">
        <v>9</v>
      </c>
      <c r="C139" s="11">
        <v>3</v>
      </c>
      <c r="D139" s="11">
        <v>1</v>
      </c>
      <c r="E139" s="11">
        <v>2.85</v>
      </c>
      <c r="F139" s="11">
        <v>344.2</v>
      </c>
      <c r="G139" s="11">
        <v>15</v>
      </c>
      <c r="H139" s="11">
        <v>0</v>
      </c>
      <c r="I139" s="11">
        <v>0</v>
      </c>
      <c r="J139" s="11">
        <v>0</v>
      </c>
      <c r="K139" s="11">
        <v>0</v>
      </c>
      <c r="L139" s="11"/>
      <c r="M139" s="11">
        <v>9</v>
      </c>
      <c r="N139" s="24">
        <v>2.8492307692307692</v>
      </c>
      <c r="O139" s="24">
        <v>343.4538461538462</v>
      </c>
      <c r="P139" s="24">
        <v>14.521428571428572</v>
      </c>
      <c r="Q139" s="24">
        <f t="shared" si="9"/>
        <v>7.6923076923085532E-4</v>
      </c>
      <c r="R139" s="24">
        <f t="shared" si="10"/>
        <v>0.74615384615378844</v>
      </c>
      <c r="S139" s="24">
        <f t="shared" si="11"/>
        <v>0.47857142857142776</v>
      </c>
    </row>
    <row r="140" spans="1:19">
      <c r="A140" s="11">
        <v>11</v>
      </c>
      <c r="B140" s="11">
        <v>9</v>
      </c>
      <c r="C140" s="11">
        <v>3</v>
      </c>
      <c r="D140" s="11">
        <v>1</v>
      </c>
      <c r="E140" s="11">
        <v>2.84</v>
      </c>
      <c r="F140" s="11">
        <v>341.1</v>
      </c>
      <c r="G140" s="11">
        <v>14.6</v>
      </c>
      <c r="H140" s="11">
        <v>0</v>
      </c>
      <c r="I140" s="11">
        <v>0</v>
      </c>
      <c r="J140" s="11">
        <v>0</v>
      </c>
      <c r="K140" s="11">
        <v>0</v>
      </c>
      <c r="L140" s="11"/>
      <c r="M140" s="11">
        <v>9</v>
      </c>
      <c r="N140" s="24">
        <v>2.8492307692307692</v>
      </c>
      <c r="O140" s="24">
        <v>343.4538461538462</v>
      </c>
      <c r="P140" s="24">
        <v>14.521428571428572</v>
      </c>
      <c r="Q140" s="24">
        <f t="shared" si="9"/>
        <v>-9.2307692307693756E-3</v>
      </c>
      <c r="R140" s="24">
        <f t="shared" si="10"/>
        <v>-2.3538461538461775</v>
      </c>
      <c r="S140" s="24">
        <f t="shared" si="11"/>
        <v>7.8571428571427404E-2</v>
      </c>
    </row>
    <row r="141" spans="1:19">
      <c r="A141" s="11">
        <v>13</v>
      </c>
      <c r="B141" s="11">
        <v>9</v>
      </c>
      <c r="C141" s="11">
        <v>3</v>
      </c>
      <c r="D141" s="11">
        <v>1</v>
      </c>
      <c r="E141" s="11">
        <v>2.85</v>
      </c>
      <c r="F141" s="11">
        <v>343.7</v>
      </c>
      <c r="G141" s="11">
        <v>14.8</v>
      </c>
      <c r="H141" s="11">
        <v>0</v>
      </c>
      <c r="I141" s="11">
        <v>0</v>
      </c>
      <c r="J141" s="11">
        <v>0</v>
      </c>
      <c r="K141" s="11">
        <v>0</v>
      </c>
      <c r="L141" s="11"/>
      <c r="M141" s="11">
        <v>9</v>
      </c>
      <c r="N141" s="24">
        <v>2.8492307692307692</v>
      </c>
      <c r="O141" s="24">
        <v>343.4538461538462</v>
      </c>
      <c r="P141" s="24">
        <v>14.521428571428572</v>
      </c>
      <c r="Q141" s="24">
        <f t="shared" si="9"/>
        <v>7.6923076923085532E-4</v>
      </c>
      <c r="R141" s="24">
        <f t="shared" si="10"/>
        <v>0.24615384615378844</v>
      </c>
      <c r="S141" s="24">
        <f t="shared" si="11"/>
        <v>0.27857142857142847</v>
      </c>
    </row>
  </sheetData>
  <sortState ref="A2:Z141">
    <sortCondition ref="B2:B141"/>
    <sortCondition ref="C2:C141"/>
    <sortCondition ref="A2:A1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K25"/>
  <sheetViews>
    <sheetView tabSelected="1" workbookViewId="0">
      <selection activeCell="Q16" sqref="Q16"/>
    </sheetView>
  </sheetViews>
  <sheetFormatPr baseColWidth="10" defaultRowHeight="15"/>
  <cols>
    <col min="1" max="1" width="5" bestFit="1" customWidth="1"/>
    <col min="2" max="2" width="2.7109375" bestFit="1" customWidth="1"/>
    <col min="3" max="4" width="2" bestFit="1" customWidth="1"/>
    <col min="5" max="5" width="7.5703125" bestFit="1" customWidth="1"/>
    <col min="6" max="6" width="8.5703125" bestFit="1" customWidth="1"/>
    <col min="7" max="7" width="8.28515625" bestFit="1" customWidth="1"/>
    <col min="8" max="9" width="2" bestFit="1" customWidth="1"/>
    <col min="10" max="10" width="16.7109375" bestFit="1" customWidth="1"/>
    <col min="11" max="11" width="2" bestFit="1" customWidth="1"/>
  </cols>
  <sheetData>
    <row r="3" spans="1:11">
      <c r="A3">
        <v>40</v>
      </c>
      <c r="B3">
        <v>-1</v>
      </c>
      <c r="C3">
        <v>1</v>
      </c>
      <c r="D3">
        <v>0</v>
      </c>
      <c r="E3">
        <v>40</v>
      </c>
      <c r="F3">
        <v>9</v>
      </c>
      <c r="G3">
        <v>9</v>
      </c>
      <c r="H3">
        <v>3</v>
      </c>
      <c r="I3">
        <v>0</v>
      </c>
      <c r="J3" t="s">
        <v>74</v>
      </c>
    </row>
    <row r="4" spans="1:11">
      <c r="A4">
        <v>40</v>
      </c>
      <c r="B4">
        <v>0</v>
      </c>
      <c r="C4">
        <v>1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  <row r="5" spans="1:11">
      <c r="A5">
        <v>40</v>
      </c>
      <c r="B5">
        <v>1</v>
      </c>
      <c r="C5">
        <v>2</v>
      </c>
      <c r="D5">
        <v>1</v>
      </c>
      <c r="E5">
        <v>4.72</v>
      </c>
      <c r="F5">
        <v>343.15</v>
      </c>
      <c r="G5">
        <v>2.2999999999999998</v>
      </c>
      <c r="H5">
        <v>0</v>
      </c>
      <c r="I5">
        <v>0</v>
      </c>
      <c r="J5">
        <v>0</v>
      </c>
      <c r="K5">
        <v>0</v>
      </c>
    </row>
    <row r="6" spans="1:11">
      <c r="A6">
        <v>40</v>
      </c>
      <c r="B6">
        <v>2</v>
      </c>
      <c r="C6">
        <v>2</v>
      </c>
      <c r="D6">
        <v>1</v>
      </c>
      <c r="E6">
        <v>5.16</v>
      </c>
      <c r="F6">
        <v>69.650000000000006</v>
      </c>
      <c r="G6">
        <v>-14.799999999999999</v>
      </c>
      <c r="H6">
        <v>0</v>
      </c>
      <c r="I6">
        <v>0</v>
      </c>
      <c r="J6">
        <v>0</v>
      </c>
      <c r="K6">
        <v>0</v>
      </c>
    </row>
    <row r="7" spans="1:11">
      <c r="A7">
        <v>40</v>
      </c>
      <c r="B7">
        <v>3</v>
      </c>
      <c r="C7">
        <v>2</v>
      </c>
      <c r="D7">
        <v>1</v>
      </c>
      <c r="E7">
        <v>5.9</v>
      </c>
      <c r="F7">
        <v>7.15</v>
      </c>
      <c r="G7">
        <v>20.5</v>
      </c>
      <c r="H7">
        <v>0</v>
      </c>
      <c r="I7">
        <v>0</v>
      </c>
      <c r="J7">
        <v>0</v>
      </c>
      <c r="K7">
        <v>0</v>
      </c>
    </row>
    <row r="8" spans="1:11">
      <c r="A8">
        <v>40</v>
      </c>
      <c r="B8">
        <v>4</v>
      </c>
      <c r="C8">
        <v>2</v>
      </c>
      <c r="D8">
        <v>1</v>
      </c>
      <c r="E8">
        <v>7.13</v>
      </c>
      <c r="F8">
        <v>52.45</v>
      </c>
      <c r="G8">
        <v>-12.2</v>
      </c>
      <c r="H8">
        <v>0</v>
      </c>
      <c r="I8">
        <v>0</v>
      </c>
      <c r="J8">
        <v>0</v>
      </c>
      <c r="K8">
        <v>0</v>
      </c>
    </row>
    <row r="9" spans="1:11">
      <c r="A9">
        <v>40</v>
      </c>
      <c r="B9">
        <v>5</v>
      </c>
      <c r="C9">
        <v>2</v>
      </c>
      <c r="D9">
        <v>1</v>
      </c>
      <c r="E9">
        <v>4.24</v>
      </c>
      <c r="F9">
        <v>182.54999999999998</v>
      </c>
      <c r="G9">
        <v>7.9</v>
      </c>
      <c r="H9">
        <v>0</v>
      </c>
      <c r="I9">
        <v>0</v>
      </c>
      <c r="J9">
        <v>0</v>
      </c>
      <c r="K9">
        <v>0</v>
      </c>
    </row>
    <row r="10" spans="1:11">
      <c r="A10">
        <v>40</v>
      </c>
      <c r="B10">
        <v>6</v>
      </c>
      <c r="C10">
        <v>2</v>
      </c>
      <c r="D10">
        <v>1</v>
      </c>
      <c r="E10">
        <v>5.75</v>
      </c>
      <c r="F10">
        <v>213.14999999999998</v>
      </c>
      <c r="G10">
        <v>-1.8</v>
      </c>
      <c r="H10">
        <v>0</v>
      </c>
      <c r="I10">
        <v>0</v>
      </c>
      <c r="J10">
        <v>0</v>
      </c>
      <c r="K10">
        <v>0</v>
      </c>
    </row>
    <row r="11" spans="1:11">
      <c r="A11">
        <v>40</v>
      </c>
      <c r="B11">
        <v>7</v>
      </c>
      <c r="C11">
        <v>2</v>
      </c>
      <c r="D11">
        <v>1</v>
      </c>
      <c r="E11">
        <v>1.91</v>
      </c>
      <c r="F11">
        <v>262.75</v>
      </c>
      <c r="G11">
        <v>-27.8</v>
      </c>
      <c r="H11">
        <v>0</v>
      </c>
      <c r="I11">
        <v>0</v>
      </c>
      <c r="J11">
        <v>0</v>
      </c>
      <c r="K11">
        <v>0</v>
      </c>
    </row>
    <row r="12" spans="1:11">
      <c r="A12">
        <v>40</v>
      </c>
      <c r="B12">
        <v>8</v>
      </c>
      <c r="C12">
        <v>2</v>
      </c>
      <c r="D12">
        <v>1</v>
      </c>
      <c r="E12">
        <v>10.050000000000001</v>
      </c>
      <c r="F12">
        <v>204.14999999999998</v>
      </c>
      <c r="G12">
        <v>0.6</v>
      </c>
      <c r="H12">
        <v>0</v>
      </c>
      <c r="I12">
        <v>0</v>
      </c>
      <c r="J12">
        <v>0</v>
      </c>
      <c r="K12">
        <v>0</v>
      </c>
    </row>
    <row r="13" spans="1:11">
      <c r="A13">
        <v>40</v>
      </c>
      <c r="B13">
        <v>9</v>
      </c>
      <c r="C13">
        <v>2</v>
      </c>
      <c r="D13">
        <v>1</v>
      </c>
      <c r="E13">
        <v>2.83</v>
      </c>
      <c r="F13">
        <v>343.05</v>
      </c>
      <c r="G13">
        <v>14.200000000000001</v>
      </c>
      <c r="H13">
        <v>0</v>
      </c>
      <c r="I13">
        <v>0</v>
      </c>
      <c r="J13">
        <v>0</v>
      </c>
      <c r="K13">
        <v>0</v>
      </c>
    </row>
    <row r="15" spans="1:11">
      <c r="A15">
        <v>14</v>
      </c>
      <c r="B15">
        <v>-1</v>
      </c>
      <c r="C15">
        <v>1</v>
      </c>
      <c r="D15">
        <v>0</v>
      </c>
      <c r="E15">
        <v>14</v>
      </c>
      <c r="F15">
        <v>9</v>
      </c>
      <c r="G15">
        <v>9</v>
      </c>
      <c r="H15">
        <v>3</v>
      </c>
      <c r="I15">
        <v>0</v>
      </c>
      <c r="J15" t="s">
        <v>75</v>
      </c>
    </row>
    <row r="16" spans="1:11">
      <c r="A16">
        <v>14</v>
      </c>
      <c r="B16">
        <v>0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</row>
    <row r="17" spans="1:11">
      <c r="A17">
        <v>14</v>
      </c>
      <c r="B17">
        <v>1</v>
      </c>
      <c r="C17">
        <v>2</v>
      </c>
      <c r="D17">
        <v>1</v>
      </c>
      <c r="E17" s="12">
        <v>4.7264285714285714</v>
      </c>
      <c r="F17" s="12">
        <v>343.53571428571433</v>
      </c>
      <c r="G17" s="12">
        <v>2.5857142857142859</v>
      </c>
      <c r="H17">
        <v>0</v>
      </c>
      <c r="I17">
        <v>0</v>
      </c>
      <c r="J17">
        <v>0</v>
      </c>
      <c r="K17">
        <v>0</v>
      </c>
    </row>
    <row r="18" spans="1:11">
      <c r="A18">
        <v>14</v>
      </c>
      <c r="B18">
        <v>2</v>
      </c>
      <c r="C18">
        <v>2</v>
      </c>
      <c r="D18">
        <v>1</v>
      </c>
      <c r="E18" s="13">
        <v>5.1664285714285727</v>
      </c>
      <c r="F18" s="13">
        <v>70.507142857142867</v>
      </c>
      <c r="G18" s="13">
        <v>-14.971428571428573</v>
      </c>
      <c r="H18">
        <v>0</v>
      </c>
      <c r="I18">
        <v>0</v>
      </c>
      <c r="J18">
        <v>0</v>
      </c>
      <c r="K18">
        <v>0</v>
      </c>
    </row>
    <row r="19" spans="1:11">
      <c r="A19">
        <v>14</v>
      </c>
      <c r="B19">
        <v>3</v>
      </c>
      <c r="C19">
        <v>2</v>
      </c>
      <c r="D19">
        <v>1</v>
      </c>
      <c r="E19" s="17">
        <v>5.8992857142857149</v>
      </c>
      <c r="F19" s="17">
        <v>8.0785714285714292</v>
      </c>
      <c r="G19" s="17">
        <v>20.685714285714287</v>
      </c>
      <c r="H19">
        <v>0</v>
      </c>
      <c r="I19">
        <v>0</v>
      </c>
      <c r="J19">
        <v>0</v>
      </c>
      <c r="K19">
        <v>0</v>
      </c>
    </row>
    <row r="20" spans="1:11">
      <c r="A20">
        <v>14</v>
      </c>
      <c r="B20">
        <v>4</v>
      </c>
      <c r="C20">
        <v>2</v>
      </c>
      <c r="D20">
        <v>1</v>
      </c>
      <c r="E20" s="23">
        <v>7.1514285714285721</v>
      </c>
      <c r="F20" s="23">
        <v>52.714285714285708</v>
      </c>
      <c r="G20" s="23">
        <v>-11.721428571428572</v>
      </c>
      <c r="H20">
        <v>0</v>
      </c>
      <c r="I20">
        <v>0</v>
      </c>
      <c r="J20">
        <v>0</v>
      </c>
      <c r="K20">
        <v>0</v>
      </c>
    </row>
    <row r="21" spans="1:11">
      <c r="A21">
        <v>14</v>
      </c>
      <c r="B21">
        <v>5</v>
      </c>
      <c r="C21">
        <v>2</v>
      </c>
      <c r="D21">
        <v>1</v>
      </c>
      <c r="E21" s="21">
        <v>4.2442857142857147</v>
      </c>
      <c r="F21" s="21">
        <v>182.52857142857141</v>
      </c>
      <c r="G21" s="21">
        <v>8.2285714285714295</v>
      </c>
      <c r="H21">
        <v>0</v>
      </c>
      <c r="I21">
        <v>0</v>
      </c>
      <c r="J21">
        <v>0</v>
      </c>
      <c r="K21">
        <v>0</v>
      </c>
    </row>
    <row r="22" spans="1:11">
      <c r="A22">
        <v>14</v>
      </c>
      <c r="B22">
        <v>6</v>
      </c>
      <c r="C22">
        <v>2</v>
      </c>
      <c r="D22">
        <v>1</v>
      </c>
      <c r="E22" s="20">
        <v>5.777857142857143</v>
      </c>
      <c r="F22" s="20">
        <v>212.80714285714285</v>
      </c>
      <c r="G22" s="20">
        <v>-1.2357142857142855</v>
      </c>
      <c r="H22">
        <v>0</v>
      </c>
      <c r="I22">
        <v>0</v>
      </c>
      <c r="J22">
        <v>0</v>
      </c>
      <c r="K22">
        <v>0</v>
      </c>
    </row>
    <row r="23" spans="1:11">
      <c r="A23">
        <v>14</v>
      </c>
      <c r="B23">
        <v>7</v>
      </c>
      <c r="C23">
        <v>2</v>
      </c>
      <c r="D23">
        <v>1</v>
      </c>
      <c r="E23" s="18">
        <v>1.9171428571428568</v>
      </c>
      <c r="F23" s="18">
        <v>263.21428571428578</v>
      </c>
      <c r="G23" s="18">
        <v>-27.15</v>
      </c>
      <c r="H23">
        <v>0</v>
      </c>
      <c r="I23">
        <v>0</v>
      </c>
      <c r="J23">
        <v>0</v>
      </c>
      <c r="K23">
        <v>0</v>
      </c>
    </row>
    <row r="24" spans="1:11">
      <c r="A24">
        <v>14</v>
      </c>
      <c r="B24">
        <v>8</v>
      </c>
      <c r="C24">
        <v>2</v>
      </c>
      <c r="D24">
        <v>1</v>
      </c>
      <c r="E24" s="19">
        <v>10.045</v>
      </c>
      <c r="F24" s="19">
        <v>204.25714285714284</v>
      </c>
      <c r="G24" s="19">
        <v>0.8928571428571429</v>
      </c>
      <c r="H24">
        <v>0</v>
      </c>
      <c r="I24">
        <v>0</v>
      </c>
      <c r="J24">
        <v>0</v>
      </c>
      <c r="K24">
        <v>0</v>
      </c>
    </row>
    <row r="25" spans="1:11">
      <c r="A25">
        <v>14</v>
      </c>
      <c r="B25">
        <v>9</v>
      </c>
      <c r="C25">
        <v>2</v>
      </c>
      <c r="D25">
        <v>1</v>
      </c>
      <c r="E25" s="24">
        <v>2.8492307692307692</v>
      </c>
      <c r="F25" s="24">
        <v>343.4538461538462</v>
      </c>
      <c r="G25" s="24">
        <v>14.521428571428572</v>
      </c>
      <c r="H25">
        <v>0</v>
      </c>
      <c r="I25">
        <v>0</v>
      </c>
      <c r="J25">
        <v>0</v>
      </c>
      <c r="K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Chiffres bruts</vt:lpstr>
      <vt:lpstr>Récap séries</vt:lpstr>
      <vt:lpstr>Mesures d'écart</vt:lpstr>
      <vt:lpstr>Moyenne par station</vt:lpstr>
      <vt:lpstr>Ajout séries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Severine</cp:lastModifiedBy>
  <dcterms:created xsi:type="dcterms:W3CDTF">2009-04-23T20:15:28Z</dcterms:created>
  <dcterms:modified xsi:type="dcterms:W3CDTF">2009-05-08T10:28:47Z</dcterms:modified>
</cp:coreProperties>
</file>